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jn Drive\Dienstenwaaier Stefan\Overzicht diensten\Training Word-Excel\Excel\Tutorial 1 - de basics\"/>
    </mc:Choice>
  </mc:AlternateContent>
  <xr:revisionPtr revIDLastSave="0" documentId="13_ncr:1_{ABFF2470-B4E2-424A-BBB0-0DE9AC054E0A}" xr6:coauthVersionLast="47" xr6:coauthVersionMax="47" xr10:uidLastSave="{00000000-0000-0000-0000-000000000000}"/>
  <bookViews>
    <workbookView xWindow="28680" yWindow="-120" windowWidth="29040" windowHeight="15840" xr2:uid="{13D8F43C-89B0-443E-BE24-C6A47E9D29D8}"/>
  </bookViews>
  <sheets>
    <sheet name="1_Interface" sheetId="7" r:id="rId1"/>
    <sheet name="2_Basics" sheetId="4" r:id="rId2"/>
    <sheet name="3_Doorvoeren" sheetId="2" r:id="rId3"/>
    <sheet name="4_Formules" sheetId="5" r:id="rId4"/>
    <sheet name="5_Efficiëntie" sheetId="9" r:id="rId5"/>
    <sheet name="6_Dollarteken" sheetId="1" r:id="rId6"/>
    <sheet name="7_Tabellen" sheetId="6" r:id="rId7"/>
    <sheet name="8_Grafieken" sheetId="3" r:id="rId8"/>
    <sheet name="9_Afdrukken" sheetId="8" r:id="rId9"/>
  </sheets>
  <definedNames>
    <definedName name="_xlnm.Print_Area" localSheetId="8">'9_Afdrukken'!$S$30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5" l="1"/>
  <c r="F8" i="5"/>
  <c r="F5" i="5"/>
  <c r="F11" i="5"/>
  <c r="C17" i="1"/>
  <c r="N5" i="5"/>
  <c r="M5" i="5"/>
  <c r="L5" i="5"/>
  <c r="K5" i="5"/>
  <c r="J5" i="5"/>
  <c r="I5" i="5"/>
  <c r="H5" i="5"/>
  <c r="G5" i="5"/>
  <c r="E8" i="5"/>
  <c r="E5" i="5"/>
  <c r="A6" i="5"/>
  <c r="A7" i="5"/>
  <c r="A8" i="5"/>
  <c r="A9" i="5"/>
  <c r="A10" i="5"/>
  <c r="A11" i="5"/>
  <c r="A12" i="5"/>
  <c r="A13" i="5"/>
  <c r="A14" i="5"/>
  <c r="A5" i="5"/>
  <c r="J6" i="2"/>
  <c r="J7" i="2" s="1"/>
  <c r="J8" i="2" s="1"/>
  <c r="J9" i="2" s="1"/>
  <c r="J10" i="2" s="1"/>
  <c r="J11" i="2" s="1"/>
  <c r="J12" i="2" s="1"/>
  <c r="C10" i="1" a="1"/>
  <c r="C10" i="1" s="1"/>
  <c r="V17" i="1" s="1"/>
  <c r="E4" i="5"/>
  <c r="G4" i="5"/>
  <c r="L4" i="5"/>
  <c r="N4" i="5"/>
  <c r="I4" i="5"/>
  <c r="F13" i="5"/>
  <c r="K4" i="5"/>
  <c r="F7" i="5"/>
  <c r="M4" i="5"/>
  <c r="E7" i="5"/>
  <c r="H4" i="5"/>
  <c r="J4" i="5"/>
  <c r="F4" i="5"/>
  <c r="F10" i="5"/>
  <c r="C21" i="1" l="1"/>
  <c r="Q19" i="1"/>
  <c r="F20" i="1"/>
  <c r="O17" i="1"/>
  <c r="P19" i="1"/>
  <c r="W21" i="1"/>
  <c r="W19" i="1"/>
  <c r="C18" i="1"/>
  <c r="D20" i="1"/>
  <c r="D18" i="1"/>
  <c r="O20" i="1"/>
  <c r="R20" i="1"/>
  <c r="R18" i="1"/>
  <c r="U21" i="1"/>
  <c r="Y20" i="1"/>
  <c r="Y18" i="1"/>
  <c r="G20" i="1"/>
  <c r="X21" i="1"/>
  <c r="G21" i="1"/>
  <c r="G19" i="1"/>
  <c r="G17" i="1"/>
  <c r="O19" i="1"/>
  <c r="Q20" i="1"/>
  <c r="Q18" i="1"/>
  <c r="U20" i="1"/>
  <c r="X20" i="1"/>
  <c r="X18" i="1"/>
  <c r="F21" i="1"/>
  <c r="F19" i="1"/>
  <c r="F17" i="1"/>
  <c r="O18" i="1"/>
  <c r="P20" i="1"/>
  <c r="P18" i="1"/>
  <c r="U19" i="1"/>
  <c r="W20" i="1"/>
  <c r="W18" i="1"/>
  <c r="Q17" i="1"/>
  <c r="E21" i="1"/>
  <c r="S19" i="1"/>
  <c r="V18" i="1"/>
  <c r="G18" i="1"/>
  <c r="X17" i="1"/>
  <c r="E19" i="1"/>
  <c r="E17" i="1"/>
  <c r="S21" i="1"/>
  <c r="S17" i="1"/>
  <c r="U18" i="1"/>
  <c r="V20" i="1"/>
  <c r="D21" i="1"/>
  <c r="D19" i="1"/>
  <c r="D17" i="1"/>
  <c r="R21" i="1"/>
  <c r="R19" i="1"/>
  <c r="R17" i="1"/>
  <c r="Y21" i="1"/>
  <c r="Y19" i="1"/>
  <c r="Y17" i="1"/>
  <c r="Q21" i="1"/>
  <c r="X19" i="1"/>
  <c r="C20" i="1"/>
  <c r="F18" i="1"/>
  <c r="P21" i="1"/>
  <c r="P17" i="1"/>
  <c r="W17" i="1"/>
  <c r="C19" i="1"/>
  <c r="E20" i="1"/>
  <c r="E18" i="1"/>
  <c r="O21" i="1"/>
  <c r="S20" i="1"/>
  <c r="S18" i="1"/>
  <c r="U17" i="1"/>
  <c r="V21" i="1"/>
  <c r="V19" i="1"/>
  <c r="K7" i="2"/>
  <c r="K6" i="2"/>
  <c r="I17" i="1"/>
  <c r="K17" i="1"/>
  <c r="K19" i="1"/>
  <c r="K21" i="1"/>
  <c r="M17" i="1"/>
  <c r="M21" i="1"/>
  <c r="J18" i="1"/>
  <c r="I18" i="1"/>
  <c r="J21" i="1"/>
  <c r="L17" i="1"/>
  <c r="L19" i="1"/>
  <c r="L21" i="1"/>
  <c r="M19" i="1"/>
  <c r="J20" i="1"/>
  <c r="J17" i="1"/>
  <c r="K18" i="1"/>
  <c r="K20" i="1"/>
  <c r="I19" i="1"/>
  <c r="L18" i="1"/>
  <c r="L20" i="1"/>
  <c r="I20" i="1"/>
  <c r="M18" i="1"/>
  <c r="M20" i="1"/>
  <c r="I21" i="1"/>
  <c r="J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 Wittocx</author>
  </authors>
  <commentList>
    <comment ref="B14" authorId="0" shapeId="0" xr:uid="{E09BC1A4-FB1A-4630-99D7-03D0076F0E86}">
      <text>
        <r>
          <rPr>
            <b/>
            <sz val="9"/>
            <color indexed="81"/>
            <rFont val="Tahoma"/>
            <family val="2"/>
          </rPr>
          <t>Stefan Wittocx:</t>
        </r>
        <r>
          <rPr>
            <sz val="9"/>
            <color indexed="81"/>
            <rFont val="Tahoma"/>
            <family val="2"/>
          </rPr>
          <t xml:space="preserve">
dit is een notitie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<sst xmlns="http://schemas.openxmlformats.org/spreadsheetml/2006/main" count="2385" uniqueCount="801">
  <si>
    <t>maandag</t>
  </si>
  <si>
    <t>dinsdag</t>
  </si>
  <si>
    <t>woensdag</t>
  </si>
  <si>
    <t>donderdag</t>
  </si>
  <si>
    <t>vrijdag</t>
  </si>
  <si>
    <t>zaterdag</t>
  </si>
  <si>
    <t>zondag</t>
  </si>
  <si>
    <t>Getallenreeks: oefen met dollarteken</t>
  </si>
  <si>
    <t>Lettertype wijzigen, tekstkleur, achtergrondkleur</t>
  </si>
  <si>
    <t>Celkader tekenen, breedte, hoogte aanpassen</t>
  </si>
  <si>
    <t>Uitlijning</t>
  </si>
  <si>
    <t>De inhoud van een cel verwijderen, een rij of kolom verwijderen</t>
  </si>
  <si>
    <t>Een rij of kolom invoegen</t>
  </si>
  <si>
    <t>abc</t>
  </si>
  <si>
    <t>Een cel kopiëren en plakken, opmaak/getaltype kopiëren</t>
  </si>
  <si>
    <t>mag weg</t>
  </si>
  <si>
    <t>hier invoegen</t>
  </si>
  <si>
    <t>A</t>
  </si>
  <si>
    <t>C</t>
  </si>
  <si>
    <t>B</t>
  </si>
  <si>
    <t>Verbergen/zichtbaar maken</t>
  </si>
  <si>
    <t>Opmerkingen/notities</t>
  </si>
  <si>
    <t>Rechtermuisklik voor verschillende opties</t>
  </si>
  <si>
    <t>verberg mij</t>
  </si>
  <si>
    <t>maak mij zichtbaar</t>
  </si>
  <si>
    <t>D11</t>
  </si>
  <si>
    <t>C12</t>
  </si>
  <si>
    <t>Gemiddelde</t>
  </si>
  <si>
    <t>Aantal getallen</t>
  </si>
  <si>
    <t>Minimum</t>
  </si>
  <si>
    <t>Maximum</t>
  </si>
  <si>
    <t>Als</t>
  </si>
  <si>
    <t>Vandaag</t>
  </si>
  <si>
    <t>Som</t>
  </si>
  <si>
    <t>Celverwijzingen gebruiken</t>
  </si>
  <si>
    <t>Wijzig de inhoud van cel C14, en kijk wat er gebeurt.</t>
  </si>
  <si>
    <t>Aantal niet lege cellen</t>
  </si>
  <si>
    <t>Resultaat van de test  ( .. op 10)</t>
  </si>
  <si>
    <t>Formules beginnen met een "="</t>
  </si>
  <si>
    <t>Als je formules kopieert of doorvoert: let er op dat de dollartekens juist staan.</t>
  </si>
  <si>
    <t>Tip: je kan de dollartekens snel wijzigen m.b.v. "F4".</t>
  </si>
  <si>
    <t>Getaltype wijzigen - valuta, datum, getal, aantal decimalen</t>
  </si>
  <si>
    <t>Tip: check de knop fx hierboven voor meer hulp bij functies.</t>
  </si>
  <si>
    <t>A1 --&gt; bij kopiëren van de formule, beweegt zowel de rij als de kolom mee</t>
  </si>
  <si>
    <t>$A$1 --&gt; formule blijft verwijzen naar cel A1 bij doorvoeren of kopiëren van de cel</t>
  </si>
  <si>
    <t>Het dollarteken zorgt voor het fixeren van wat erachter staat (rij en/of kolom)</t>
  </si>
  <si>
    <t>=C10</t>
  </si>
  <si>
    <t>=$C$10</t>
  </si>
  <si>
    <t>=C$10</t>
  </si>
  <si>
    <t>=$C10</t>
  </si>
  <si>
    <t>Het lint aanpassen</t>
  </si>
  <si>
    <t>Veelgebruikte functies en formules in de werkbalk “snelle toegang” plaatsen</t>
  </si>
  <si>
    <t>Werkbalk snelle toegang onder het lint plaatsen</t>
  </si>
  <si>
    <t>Sneltoetsen</t>
  </si>
  <si>
    <t>Ctrl+S   Bewaren</t>
  </si>
  <si>
    <t>Ctrl+P   Afdrukken</t>
  </si>
  <si>
    <t>Ctrl+Z   Ongedaan maken</t>
  </si>
  <si>
    <t>Ctrl+C   Kopiëren</t>
  </si>
  <si>
    <t xml:space="preserve">Ctrl+V   Plakken </t>
  </si>
  <si>
    <t>Efficiëntie</t>
  </si>
  <si>
    <t>Werkbalk snelle toegang aanpassen: klik</t>
  </si>
  <si>
    <t>$A1 --&gt; dollarteken voor de A --&gt; kolom blijft vast, rij schuift mee bij doorvoeren of kopiëren van de cel</t>
  </si>
  <si>
    <t>A$1 --&gt; dollarteken voor de 1 --&gt; rij blijft vast, kolom schuift mee bij doorvoeren of kopiëren van de cel</t>
  </si>
  <si>
    <t>Hoe?</t>
  </si>
  <si>
    <t>Selecteer: Meer opdrachten --&gt; Kies opdrachten uit: Alle opdrachten --&gt; Selecteer zaken die je vaak nodig hebt</t>
  </si>
  <si>
    <t xml:space="preserve">Klik: </t>
  </si>
  <si>
    <t>--&gt; Onder het lint weergeven</t>
  </si>
  <si>
    <t>Tip: een getal als tekst weergeven: plaats een ' voor het getal. Dit is bijvoorbeeld nuttig bij telefoonnummers. Anders haalt Excel de voorloop-0 weg.</t>
  </si>
  <si>
    <t>Voorbeeld om formules te begrijpen:</t>
  </si>
  <si>
    <r>
      <t>ü</t>
    </r>
    <r>
      <rPr>
        <sz val="14"/>
        <color rgb="FF4C274D"/>
        <rFont val="Montserrat"/>
      </rPr>
      <t>Typ:  =som  open haakje   celbereik   sluit haakje   Enter</t>
    </r>
  </si>
  <si>
    <r>
      <t>ü</t>
    </r>
    <r>
      <rPr>
        <sz val="14"/>
        <color rgb="FF4C274D"/>
        <rFont val="Montserrat"/>
      </rPr>
      <t xml:space="preserve">“B2:B4” betekent: van cel B2 tot en met cel B4 </t>
    </r>
  </si>
  <si>
    <r>
      <t>ü</t>
    </r>
    <r>
      <rPr>
        <sz val="14"/>
        <color rgb="FF4C274D"/>
        <rFont val="Montserrat"/>
      </rPr>
      <t>“B2;B4” betekent: cel B2 en cel B4 (dus niet cel B3)</t>
    </r>
  </si>
  <si>
    <r>
      <t>ü</t>
    </r>
    <r>
      <rPr>
        <sz val="14"/>
        <color rgb="FF4C274D"/>
        <rFont val="Montserrat"/>
      </rPr>
      <t>Sneltoets: onder een kolom met cijfers gaan staan, en dan Alt + =</t>
    </r>
  </si>
  <si>
    <t>Celverwijzingen: A1-notatie: letter voor de kolom, getal voor de rij</t>
  </si>
  <si>
    <t>Een cel of meerdere cellen selecteren.</t>
  </si>
  <si>
    <t>Op de rechteronderhoek van een cel (of bereik) klikken en naar rechts, links, onder of boven slepen.</t>
  </si>
  <si>
    <t>1 Interface</t>
  </si>
  <si>
    <t>2 Basisvaardigheden &amp; -kennis</t>
  </si>
  <si>
    <t>3 Doorvoeren</t>
  </si>
  <si>
    <t>6 Gebruik van het dollarteken bij celverwijzingen</t>
  </si>
  <si>
    <t>7 Tabellen</t>
  </si>
  <si>
    <t>8 Grafieken</t>
  </si>
  <si>
    <t>9 Afdrukken</t>
  </si>
  <si>
    <t>4 Formules</t>
  </si>
  <si>
    <t>Eenvoudige bewerkingen (+,-,x,:)</t>
  </si>
  <si>
    <t>Als je met data werkt, is het heel nuttig om deze te structureren in een Excel-tabel.</t>
  </si>
  <si>
    <t>tourney_id</t>
  </si>
  <si>
    <t>tourney_name</t>
  </si>
  <si>
    <t>surface</t>
  </si>
  <si>
    <t>draw_size</t>
  </si>
  <si>
    <t>tourney_level</t>
  </si>
  <si>
    <t>tourney_date</t>
  </si>
  <si>
    <t>match_num</t>
  </si>
  <si>
    <t>winner_id</t>
  </si>
  <si>
    <t>winner_name</t>
  </si>
  <si>
    <t>winner_hand</t>
  </si>
  <si>
    <t>winner_ioc</t>
  </si>
  <si>
    <t>winner_age</t>
  </si>
  <si>
    <t>winner_rank</t>
  </si>
  <si>
    <t>winner_rank_points</t>
  </si>
  <si>
    <t>loser_entry</t>
  </si>
  <si>
    <t>loser_name</t>
  </si>
  <si>
    <t>loser_hand</t>
  </si>
  <si>
    <t>loser_ht</t>
  </si>
  <si>
    <t>loser_ioc</t>
  </si>
  <si>
    <t>loser_age</t>
  </si>
  <si>
    <t>loser_rank</t>
  </si>
  <si>
    <t>score</t>
  </si>
  <si>
    <t>best_of</t>
  </si>
  <si>
    <t>round</t>
  </si>
  <si>
    <t>minutes</t>
  </si>
  <si>
    <t>w_ace</t>
  </si>
  <si>
    <t>w_df</t>
  </si>
  <si>
    <t>2017-0499</t>
  </si>
  <si>
    <t>Delray Beach</t>
  </si>
  <si>
    <t>Hard</t>
  </si>
  <si>
    <t>Steve Darcis</t>
  </si>
  <si>
    <t>R</t>
  </si>
  <si>
    <t>BEL</t>
  </si>
  <si>
    <t>32.9418206708</t>
  </si>
  <si>
    <t>Darian King</t>
  </si>
  <si>
    <t>BAR</t>
  </si>
  <si>
    <t>24.8213552361</t>
  </si>
  <si>
    <t>6-1 6-4</t>
  </si>
  <si>
    <t>Q2</t>
  </si>
  <si>
    <t>Kimmer Coppejans</t>
  </si>
  <si>
    <t>23.0362765229</t>
  </si>
  <si>
    <t>Hyeon Chung</t>
  </si>
  <si>
    <t>KOR</t>
  </si>
  <si>
    <t>20.758384668</t>
  </si>
  <si>
    <t>3-6 6-2 6-2</t>
  </si>
  <si>
    <t>Alt</t>
  </si>
  <si>
    <t>Marcos Giron</t>
  </si>
  <si>
    <t>USA</t>
  </si>
  <si>
    <t>23.5783709788</t>
  </si>
  <si>
    <t>6-2 6-0</t>
  </si>
  <si>
    <t>Q1</t>
  </si>
  <si>
    <t>Rajeev Ram</t>
  </si>
  <si>
    <t>32.9281314168</t>
  </si>
  <si>
    <t>4-6 7-5 7-6(5)</t>
  </si>
  <si>
    <t>2017-6932</t>
  </si>
  <si>
    <t>Rio De Janeiro</t>
  </si>
  <si>
    <t>Clay</t>
  </si>
  <si>
    <t>Arthur De Greef</t>
  </si>
  <si>
    <t>24.9034907598</t>
  </si>
  <si>
    <t>Victor Estrella</t>
  </si>
  <si>
    <t>DOM</t>
  </si>
  <si>
    <t>36.553045859</t>
  </si>
  <si>
    <t>6-4 6-4</t>
  </si>
  <si>
    <t>WC</t>
  </si>
  <si>
    <t>Joao Pedro Sorgi</t>
  </si>
  <si>
    <t>BRA</t>
  </si>
  <si>
    <t>23.3429158111</t>
  </si>
  <si>
    <t>6-4 6-3</t>
  </si>
  <si>
    <t>2017-0533</t>
  </si>
  <si>
    <t>Sao Paulo</t>
  </si>
  <si>
    <t>24.9226557153</t>
  </si>
  <si>
    <t>Caio Zampieri</t>
  </si>
  <si>
    <t>30.7570157426</t>
  </si>
  <si>
    <t>6-2 6-4</t>
  </si>
  <si>
    <t>2017-0308</t>
  </si>
  <si>
    <t>Munich</t>
  </si>
  <si>
    <t>Yannick Mertens</t>
  </si>
  <si>
    <t>29.8507871321</t>
  </si>
  <si>
    <t>Alexander Bublik</t>
  </si>
  <si>
    <t>RUS</t>
  </si>
  <si>
    <t>19.871321013</t>
  </si>
  <si>
    <t>6-1 6-3</t>
  </si>
  <si>
    <t>2017-0321</t>
  </si>
  <si>
    <t>Stuttgart</t>
  </si>
  <si>
    <t>Grass</t>
  </si>
  <si>
    <t>Ruben Bemelmans</t>
  </si>
  <si>
    <t>L</t>
  </si>
  <si>
    <t>29.4099931554</t>
  </si>
  <si>
    <t>Yasutaka Uchiyama</t>
  </si>
  <si>
    <t>JPN</t>
  </si>
  <si>
    <t>24.8514715948</t>
  </si>
  <si>
    <t>1-6 6-3 7-6(4)</t>
  </si>
  <si>
    <t>2017-7650</t>
  </si>
  <si>
    <t>Antalya</t>
  </si>
  <si>
    <t>30.0041067762</t>
  </si>
  <si>
    <t>Altug Celikbilek</t>
  </si>
  <si>
    <t>U</t>
  </si>
  <si>
    <t>TUR</t>
  </si>
  <si>
    <t>20.7994524298</t>
  </si>
  <si>
    <t>2017-0316</t>
  </si>
  <si>
    <t>Bastad</t>
  </si>
  <si>
    <t>25.3059548255</t>
  </si>
  <si>
    <t>Tommy Robredo</t>
  </si>
  <si>
    <t>ESP</t>
  </si>
  <si>
    <t>35.2114989733</t>
  </si>
  <si>
    <t>6-4 6-2</t>
  </si>
  <si>
    <t>Fred Simonsson</t>
  </si>
  <si>
    <t>SWE</t>
  </si>
  <si>
    <t>22.636550308</t>
  </si>
  <si>
    <t>4-6 6-4 6-4</t>
  </si>
  <si>
    <t>2017-0341</t>
  </si>
  <si>
    <t>Metz</t>
  </si>
  <si>
    <t>30.2340862423</t>
  </si>
  <si>
    <t>Calvin Hemery</t>
  </si>
  <si>
    <t>FRA</t>
  </si>
  <si>
    <t>22.6392881588</t>
  </si>
  <si>
    <t>7-5 6-1</t>
  </si>
  <si>
    <t>2017-M015</t>
  </si>
  <si>
    <t xml:space="preserve">Beijing </t>
  </si>
  <si>
    <t>33.5550992471</t>
  </si>
  <si>
    <t>Peter Polansky</t>
  </si>
  <si>
    <t>CAN</t>
  </si>
  <si>
    <t>29.2977412731</t>
  </si>
  <si>
    <t>5-7 7-6(6) 6-4</t>
  </si>
  <si>
    <t>Fajing Sun</t>
  </si>
  <si>
    <t>CHN</t>
  </si>
  <si>
    <t>20.9965776865</t>
  </si>
  <si>
    <t>2017-5047</t>
  </si>
  <si>
    <t>Bangkok  CH</t>
  </si>
  <si>
    <t>29.5249828884</t>
  </si>
  <si>
    <t>Henri Laaksonen</t>
  </si>
  <si>
    <t>SUI</t>
  </si>
  <si>
    <t>24.758384668</t>
  </si>
  <si>
    <t>6-2 6-3</t>
  </si>
  <si>
    <t>R16</t>
  </si>
  <si>
    <t>Jonathan Eysseric</t>
  </si>
  <si>
    <t>26.6036960986</t>
  </si>
  <si>
    <t>R32</t>
  </si>
  <si>
    <t>2017-7182</t>
  </si>
  <si>
    <t>Happy Valley CH</t>
  </si>
  <si>
    <t>Joris De Loore</t>
  </si>
  <si>
    <t>23.7015742642</t>
  </si>
  <si>
    <t>Marton Fucsovics</t>
  </si>
  <si>
    <t>HUN</t>
  </si>
  <si>
    <t>24.900752909</t>
  </si>
  <si>
    <t>7-6(6) 6-3</t>
  </si>
  <si>
    <t>QF</t>
  </si>
  <si>
    <t>28.9691991786</t>
  </si>
  <si>
    <t>Q</t>
  </si>
  <si>
    <t>24.4106776181</t>
  </si>
  <si>
    <t>6-3 6-0</t>
  </si>
  <si>
    <t>PR</t>
  </si>
  <si>
    <t>Matthias Bachinger</t>
  </si>
  <si>
    <t>GER</t>
  </si>
  <si>
    <t>29.7549623546</t>
  </si>
  <si>
    <t>Donald Young</t>
  </si>
  <si>
    <t>27.446954141</t>
  </si>
  <si>
    <t>6-4 2-6 7-6(3)</t>
  </si>
  <si>
    <t>22.9021218344</t>
  </si>
  <si>
    <t>19.5455167693</t>
  </si>
  <si>
    <t>3-6 6-2 6-3</t>
  </si>
  <si>
    <t>Laslo Djere</t>
  </si>
  <si>
    <t>SRB</t>
  </si>
  <si>
    <t>21.5879534565</t>
  </si>
  <si>
    <t>2017-7438</t>
  </si>
  <si>
    <t>Bangkok CH</t>
  </si>
  <si>
    <t>Germain Gigounon</t>
  </si>
  <si>
    <t>27.7234770705</t>
  </si>
  <si>
    <t>Aslan Karatsev</t>
  </si>
  <si>
    <t>23.3483915127</t>
  </si>
  <si>
    <t>4-6 6-1 6-3</t>
  </si>
  <si>
    <t>29.5441478439</t>
  </si>
  <si>
    <t>Patcharapol Kawin</t>
  </si>
  <si>
    <t>THA</t>
  </si>
  <si>
    <t>19.6358658453</t>
  </si>
  <si>
    <t>2017-7393</t>
  </si>
  <si>
    <t>Canberra CH</t>
  </si>
  <si>
    <t>32.8268309377</t>
  </si>
  <si>
    <t>Denis Shapovalov</t>
  </si>
  <si>
    <t>17.7385352498</t>
  </si>
  <si>
    <t>6-0 7-6(4)</t>
  </si>
  <si>
    <t>Hans Podlipnik Castillo</t>
  </si>
  <si>
    <t>CHI</t>
  </si>
  <si>
    <t>29.0020533881</t>
  </si>
  <si>
    <t>Corentin Moutet</t>
  </si>
  <si>
    <t>17.7275838467</t>
  </si>
  <si>
    <t>6-1 6-1</t>
  </si>
  <si>
    <t>2017-7652</t>
  </si>
  <si>
    <t>Koblenz CH</t>
  </si>
  <si>
    <t>29.0075290897</t>
  </si>
  <si>
    <t>Nils Langer</t>
  </si>
  <si>
    <t>26.9760438056</t>
  </si>
  <si>
    <t>6-4 3-6 7-6(0)</t>
  </si>
  <si>
    <t>F</t>
  </si>
  <si>
    <t>Jeremy Jahn</t>
  </si>
  <si>
    <t>26.7843942505</t>
  </si>
  <si>
    <t>SF</t>
  </si>
  <si>
    <t>Kenny De Schepper</t>
  </si>
  <si>
    <t>29.6372347707</t>
  </si>
  <si>
    <t>Gregoire Barrere</t>
  </si>
  <si>
    <t>22.9158110883</t>
  </si>
  <si>
    <t>6-2 6-2</t>
  </si>
  <si>
    <t>Marco Trungelliti</t>
  </si>
  <si>
    <t>ARG</t>
  </si>
  <si>
    <t>26.9596167009</t>
  </si>
  <si>
    <t>Christopher Heyman</t>
  </si>
  <si>
    <t>23.2744695414</t>
  </si>
  <si>
    <t>Maxime Authom</t>
  </si>
  <si>
    <t>29.8042436687</t>
  </si>
  <si>
    <t>2017-3503</t>
  </si>
  <si>
    <t>Rennes CH</t>
  </si>
  <si>
    <t>24.8076659822</t>
  </si>
  <si>
    <t>Norbert Gombos</t>
  </si>
  <si>
    <t>SVK</t>
  </si>
  <si>
    <t>26.4284736482</t>
  </si>
  <si>
    <t>5-7 6-3 6-3</t>
  </si>
  <si>
    <t>2017-6239</t>
  </si>
  <si>
    <t>Quimper CH</t>
  </si>
  <si>
    <t>29.6016427105</t>
  </si>
  <si>
    <t>Ugo Humbert</t>
  </si>
  <si>
    <t>18.598220397</t>
  </si>
  <si>
    <t>2017-7584</t>
  </si>
  <si>
    <t>Budapest CH</t>
  </si>
  <si>
    <t>23.7973990418</t>
  </si>
  <si>
    <t>Marc Sieber</t>
  </si>
  <si>
    <t>28.9418206708</t>
  </si>
  <si>
    <t>6-3 7-6(4)</t>
  </si>
  <si>
    <t>Yannik Reuter</t>
  </si>
  <si>
    <t>25.9247091034</t>
  </si>
  <si>
    <t>Evgeny Donskoy</t>
  </si>
  <si>
    <t>26.7488021903</t>
  </si>
  <si>
    <t>6-4 4-6 6-3</t>
  </si>
  <si>
    <t>2017-0091</t>
  </si>
  <si>
    <t>Kyoto CH</t>
  </si>
  <si>
    <t>29.1033538672</t>
  </si>
  <si>
    <t>Blake Mott</t>
  </si>
  <si>
    <t>AUS</t>
  </si>
  <si>
    <t>20.8350444901</t>
  </si>
  <si>
    <t>2017-6626</t>
  </si>
  <si>
    <t>Yokohama CH</t>
  </si>
  <si>
    <t>29.1225188227</t>
  </si>
  <si>
    <t>SE</t>
  </si>
  <si>
    <t>Lloyd George Muirhead Harris</t>
  </si>
  <si>
    <t>RSA</t>
  </si>
  <si>
    <t>20.0082135524</t>
  </si>
  <si>
    <t>6-3 6-4</t>
  </si>
  <si>
    <t>2017-3406</t>
  </si>
  <si>
    <t>Santiago CH</t>
  </si>
  <si>
    <t>24.9418206708</t>
  </si>
  <si>
    <t>Ruben Ramirez Hidalgo</t>
  </si>
  <si>
    <t>39.1622176591</t>
  </si>
  <si>
    <t>7-6(6) 6-2</t>
  </si>
  <si>
    <t>2017-7496</t>
  </si>
  <si>
    <t>Zhuhai CH</t>
  </si>
  <si>
    <t>23.8740588638</t>
  </si>
  <si>
    <t>Maximilian Marterer</t>
  </si>
  <si>
    <t>21.7248459959</t>
  </si>
  <si>
    <t>Yibing Wu</t>
  </si>
  <si>
    <t>17.3935660507</t>
  </si>
  <si>
    <t>6-3 6-2</t>
  </si>
  <si>
    <t>2017-7235</t>
  </si>
  <si>
    <t>Drummondville CH</t>
  </si>
  <si>
    <t>29.1416837782</t>
  </si>
  <si>
    <t>John Patrick Smith</t>
  </si>
  <si>
    <t>27.2525667351</t>
  </si>
  <si>
    <t>6-4 6-1</t>
  </si>
  <si>
    <t>Gleb Sakharov</t>
  </si>
  <si>
    <t>28.7364818617</t>
  </si>
  <si>
    <t>6-4 6-7(5) 7-6(5)</t>
  </si>
  <si>
    <t>Liam Broady</t>
  </si>
  <si>
    <t>GBR</t>
  </si>
  <si>
    <t>23.1676933607</t>
  </si>
  <si>
    <t>6-4 7-5</t>
  </si>
  <si>
    <t>26.0013689254</t>
  </si>
  <si>
    <t>2017-7004</t>
  </si>
  <si>
    <t>Shenzhen CH</t>
  </si>
  <si>
    <t>Vitaly Kozyukov</t>
  </si>
  <si>
    <t>22.7597535934</t>
  </si>
  <si>
    <t>Anton Zaitsev</t>
  </si>
  <si>
    <t>29.6235455168</t>
  </si>
  <si>
    <t>2017-6284</t>
  </si>
  <si>
    <t>Guadalajara CH</t>
  </si>
  <si>
    <t>23.112936345</t>
  </si>
  <si>
    <t>Igor Sijsling</t>
  </si>
  <si>
    <t>NED</t>
  </si>
  <si>
    <t>29.5879534565</t>
  </si>
  <si>
    <t>2017-1796</t>
  </si>
  <si>
    <t>Saint Brieuc CH</t>
  </si>
  <si>
    <t>26.0396988364</t>
  </si>
  <si>
    <t>29.9767282683</t>
  </si>
  <si>
    <t>Niels Desein</t>
  </si>
  <si>
    <t>29.7796030116</t>
  </si>
  <si>
    <t>Vladimir Ivanov</t>
  </si>
  <si>
    <t>EST</t>
  </si>
  <si>
    <t>29.9438740589</t>
  </si>
  <si>
    <t>2017-7703</t>
  </si>
  <si>
    <t>Sophia Antipolis CH</t>
  </si>
  <si>
    <t>25.0184804928</t>
  </si>
  <si>
    <t>Stefano Napolitano</t>
  </si>
  <si>
    <t>ITA</t>
  </si>
  <si>
    <t>21.9794661191</t>
  </si>
  <si>
    <t>6-4 5-7 7-6(4)</t>
  </si>
  <si>
    <t>23.151266256</t>
  </si>
  <si>
    <t>Stefanos Tsitsipas</t>
  </si>
  <si>
    <t>GRE</t>
  </si>
  <si>
    <t>18.6420260096</t>
  </si>
  <si>
    <t>Vincent Millot</t>
  </si>
  <si>
    <t>31.1731690623</t>
  </si>
  <si>
    <t>Maxime Janvier</t>
  </si>
  <si>
    <t>20.4572210815</t>
  </si>
  <si>
    <t>Q3</t>
  </si>
  <si>
    <t>Pierre Louis Dodens</t>
  </si>
  <si>
    <t>19.627652293</t>
  </si>
  <si>
    <t>2017-7494</t>
  </si>
  <si>
    <t>Barletta CH</t>
  </si>
  <si>
    <t>23.1704312115</t>
  </si>
  <si>
    <t>25.0376454483</t>
  </si>
  <si>
    <t>18.6611909651</t>
  </si>
  <si>
    <t>Constant Lestienne</t>
  </si>
  <si>
    <t>24.8815879535</t>
  </si>
  <si>
    <t>2017-7555</t>
  </si>
  <si>
    <t>Qingdao CH</t>
  </si>
  <si>
    <t>23.189596167</t>
  </si>
  <si>
    <t>Gianluigi Quinzi</t>
  </si>
  <si>
    <t>21.2073921971</t>
  </si>
  <si>
    <t>3-6 6-3 6-3</t>
  </si>
  <si>
    <t>Denys Molchanov</t>
  </si>
  <si>
    <t>UKR</t>
  </si>
  <si>
    <t>29.9219712526</t>
  </si>
  <si>
    <t>6-1 6-0</t>
  </si>
  <si>
    <t>2017-7707</t>
  </si>
  <si>
    <t>Francavilla Al Mare CH</t>
  </si>
  <si>
    <t>26.135523614</t>
  </si>
  <si>
    <t>Miljan Zekic</t>
  </si>
  <si>
    <t>28.7830253251</t>
  </si>
  <si>
    <t>7-6(5) 6-1</t>
  </si>
  <si>
    <t>2017-7011</t>
  </si>
  <si>
    <t>Gimcheon CH</t>
  </si>
  <si>
    <t>29.2950034223</t>
  </si>
  <si>
    <t>Marinko Matosevic</t>
  </si>
  <si>
    <t>31.7289527721</t>
  </si>
  <si>
    <t>6-1 7-6(2)</t>
  </si>
  <si>
    <t>2017-1797</t>
  </si>
  <si>
    <t>Ostrava CH</t>
  </si>
  <si>
    <t>24.0273785079</t>
  </si>
  <si>
    <t>28.8021902806</t>
  </si>
  <si>
    <t>6-4 6-7(5) 6-2</t>
  </si>
  <si>
    <t>26.1546885695</t>
  </si>
  <si>
    <t>Lenny Hampel</t>
  </si>
  <si>
    <t>AUT</t>
  </si>
  <si>
    <t>20.3504449008</t>
  </si>
  <si>
    <t>7-6(3) 7-6(1)</t>
  </si>
  <si>
    <t>2017-7009</t>
  </si>
  <si>
    <t>Aix En Provence CH</t>
  </si>
  <si>
    <t>Clement Geens</t>
  </si>
  <si>
    <t>21.158110883</t>
  </si>
  <si>
    <t>Renzo Olivo</t>
  </si>
  <si>
    <t>25.1471594798</t>
  </si>
  <si>
    <t>6-3 5-7 6-3</t>
  </si>
  <si>
    <t>Tim Puetz</t>
  </si>
  <si>
    <t>29.4674880219</t>
  </si>
  <si>
    <t>2-6 7-6(6) 6-0</t>
  </si>
  <si>
    <t>2017-2151</t>
  </si>
  <si>
    <t>Rome  CH</t>
  </si>
  <si>
    <t>23.2470910335</t>
  </si>
  <si>
    <t>Riccardo Bellotti</t>
  </si>
  <si>
    <t>25.7577002053</t>
  </si>
  <si>
    <t>6-2 2-6 7-5</t>
  </si>
  <si>
    <t>Adam Pavlasek</t>
  </si>
  <si>
    <t>CZE</t>
  </si>
  <si>
    <t>22.5817932923</t>
  </si>
  <si>
    <t>6-2 7-6(3)</t>
  </si>
  <si>
    <t>Samuel Groth</t>
  </si>
  <si>
    <t>29.5523613963</t>
  </si>
  <si>
    <t>6-0 7-5</t>
  </si>
  <si>
    <t>2017-7288</t>
  </si>
  <si>
    <t>Seoul CH</t>
  </si>
  <si>
    <t>29.3141683778</t>
  </si>
  <si>
    <t>Hiroki Moriya</t>
  </si>
  <si>
    <t>26.559890486</t>
  </si>
  <si>
    <t>6-3 6-1</t>
  </si>
  <si>
    <t>LL</t>
  </si>
  <si>
    <t>Luke Saville</t>
  </si>
  <si>
    <t>23.2635181383</t>
  </si>
  <si>
    <t>6-4 3-6 7-5</t>
  </si>
  <si>
    <t>Brydan Klein</t>
  </si>
  <si>
    <t>27.3511293634</t>
  </si>
  <si>
    <t>6-4 3-6 6-1</t>
  </si>
  <si>
    <t>2017-3824</t>
  </si>
  <si>
    <t>Bordeaux CH</t>
  </si>
  <si>
    <t>33.1718001369</t>
  </si>
  <si>
    <t>Rogerio Dutra Silva</t>
  </si>
  <si>
    <t>33.2785763176</t>
  </si>
  <si>
    <t>7-6(2) 4-6 7-5</t>
  </si>
  <si>
    <t>25.1334702259</t>
  </si>
  <si>
    <t>5-7 6-1 7-6(2)</t>
  </si>
  <si>
    <t>20.5722108145</t>
  </si>
  <si>
    <t>Bjorn Fratangelo</t>
  </si>
  <si>
    <t>23.8220396988</t>
  </si>
  <si>
    <t>7-6(2) 6-4</t>
  </si>
  <si>
    <t>Maximo Gonzalez</t>
  </si>
  <si>
    <t>33.8206707734</t>
  </si>
  <si>
    <t>Facundo Bagnis</t>
  </si>
  <si>
    <t>27.2114989733</t>
  </si>
  <si>
    <t>7-6(5) 0-0 RET</t>
  </si>
  <si>
    <t>Laurent Lokoli</t>
  </si>
  <si>
    <t>22.5735797399</t>
  </si>
  <si>
    <t>6-7(5) 6-3 6-3</t>
  </si>
  <si>
    <t>31.2881587953</t>
  </si>
  <si>
    <t>30.1300479124</t>
  </si>
  <si>
    <t>Andre Ghem</t>
  </si>
  <si>
    <t>34.9623545517</t>
  </si>
  <si>
    <t>6-4 5-7 7-6(8)</t>
  </si>
  <si>
    <t>2017-0460</t>
  </si>
  <si>
    <t>Heilbronn CH</t>
  </si>
  <si>
    <t>23.266255989</t>
  </si>
  <si>
    <t>Uladzimir Ignatik</t>
  </si>
  <si>
    <t>BLR</t>
  </si>
  <si>
    <t>26.8364134155</t>
  </si>
  <si>
    <t>26.1930184805</t>
  </si>
  <si>
    <t>Alexander Lazov</t>
  </si>
  <si>
    <t>BUL</t>
  </si>
  <si>
    <t>26.8501026694</t>
  </si>
  <si>
    <t>6-3 6-3</t>
  </si>
  <si>
    <t>Robin Kern</t>
  </si>
  <si>
    <t>23.613963039</t>
  </si>
  <si>
    <t>7-6(4) 6-1</t>
  </si>
  <si>
    <t>2017-0447</t>
  </si>
  <si>
    <t>Samarkand CH</t>
  </si>
  <si>
    <t>24.0657084189</t>
  </si>
  <si>
    <t>Ricardas Berankis</t>
  </si>
  <si>
    <t>LTU</t>
  </si>
  <si>
    <t>26.8993839836</t>
  </si>
  <si>
    <t>7-6(4) 6-2</t>
  </si>
  <si>
    <t>Omar Salman</t>
  </si>
  <si>
    <t>21.0622861054</t>
  </si>
  <si>
    <t>Azizbek Lukmanov</t>
  </si>
  <si>
    <t>UZB</t>
  </si>
  <si>
    <t>22.083504449</t>
  </si>
  <si>
    <t>6-2 6-1</t>
  </si>
  <si>
    <t>2017-7736</t>
  </si>
  <si>
    <t>Shymkent CH</t>
  </si>
  <si>
    <t>21.196440794</t>
  </si>
  <si>
    <t>Marc Giner</t>
  </si>
  <si>
    <t>25.9274469541</t>
  </si>
  <si>
    <t>Konstantin Kravchuk</t>
  </si>
  <si>
    <t>32.2409308693</t>
  </si>
  <si>
    <t>2017-7742</t>
  </si>
  <si>
    <t>Lisbon CH</t>
  </si>
  <si>
    <t>24.1423682409</t>
  </si>
  <si>
    <t>Frederico Ferreira Silva</t>
  </si>
  <si>
    <t>POR</t>
  </si>
  <si>
    <t>22.2368240931</t>
  </si>
  <si>
    <t>Gastao Elias</t>
  </si>
  <si>
    <t>26.5489390828</t>
  </si>
  <si>
    <t>2017-7536</t>
  </si>
  <si>
    <t>Lyon CH</t>
  </si>
  <si>
    <t>25.2101300479</t>
  </si>
  <si>
    <t>Jaume Munar</t>
  </si>
  <si>
    <t>20.1040383299</t>
  </si>
  <si>
    <t>6-3 4-6 5-0 RET</t>
  </si>
  <si>
    <t>26.2696783025</t>
  </si>
  <si>
    <t>Hugo Nys</t>
  </si>
  <si>
    <t>26.3189596167</t>
  </si>
  <si>
    <t>Yannick Vandenbulcke</t>
  </si>
  <si>
    <t>26.9021218344</t>
  </si>
  <si>
    <t>Jan Mertl</t>
  </si>
  <si>
    <t>35.4387405886</t>
  </si>
  <si>
    <t>3-6 7-6(4) 6-3</t>
  </si>
  <si>
    <t>2017-6757</t>
  </si>
  <si>
    <t>Blois CH</t>
  </si>
  <si>
    <t>26.9212867899</t>
  </si>
  <si>
    <t>Artem Strokan</t>
  </si>
  <si>
    <t>25.3908281999</t>
  </si>
  <si>
    <t>6-0 6-0</t>
  </si>
  <si>
    <t>2017-3627</t>
  </si>
  <si>
    <t>Todi CH</t>
  </si>
  <si>
    <t>25.2292950034</t>
  </si>
  <si>
    <t>Jozef Kovalik</t>
  </si>
  <si>
    <t>24.6214921287</t>
  </si>
  <si>
    <t>28.9363449692</t>
  </si>
  <si>
    <t>2017-6156</t>
  </si>
  <si>
    <t>Marburg CH</t>
  </si>
  <si>
    <t>25.2676249144</t>
  </si>
  <si>
    <t>Benjamin Bonzi</t>
  </si>
  <si>
    <t>21.0650239562</t>
  </si>
  <si>
    <t>6-2 7-5</t>
  </si>
  <si>
    <t>33.954825462</t>
  </si>
  <si>
    <t>7-5 7-5</t>
  </si>
  <si>
    <t>Benjamin Hassan</t>
  </si>
  <si>
    <t>22.4093086927</t>
  </si>
  <si>
    <t>7-5 6-3</t>
  </si>
  <si>
    <t>2017-1743</t>
  </si>
  <si>
    <t>Recanati CH</t>
  </si>
  <si>
    <t>30.0232717317</t>
  </si>
  <si>
    <t>Dmitry Popko</t>
  </si>
  <si>
    <t>KAZ</t>
  </si>
  <si>
    <t>20.6899383984</t>
  </si>
  <si>
    <t>3-6 6-3 7-6(0)</t>
  </si>
  <si>
    <t>2017-7540</t>
  </si>
  <si>
    <t>Bastad CH</t>
  </si>
  <si>
    <t>23.4195756331</t>
  </si>
  <si>
    <t>Tobias Kamke</t>
  </si>
  <si>
    <t>31.1375770021</t>
  </si>
  <si>
    <t>6-3 7-5</t>
  </si>
  <si>
    <t>25.28678987</t>
  </si>
  <si>
    <t>Hubert Hurkacz</t>
  </si>
  <si>
    <t>POL</t>
  </si>
  <si>
    <t>20.4079397673</t>
  </si>
  <si>
    <t>4-6 6-3 6-3</t>
  </si>
  <si>
    <t>2017-0686</t>
  </si>
  <si>
    <t>Scheveningen CH</t>
  </si>
  <si>
    <t>29.5058179329</t>
  </si>
  <si>
    <t>Marko Tepavac</t>
  </si>
  <si>
    <t>23.2826830938</t>
  </si>
  <si>
    <t>Simone Bolelli</t>
  </si>
  <si>
    <t>31.7727583847</t>
  </si>
  <si>
    <t>29.1006160164</t>
  </si>
  <si>
    <t>6-3 2-6 6-3</t>
  </si>
  <si>
    <t>24.2381930185</t>
  </si>
  <si>
    <t>Inigo Cervantes Huegun</t>
  </si>
  <si>
    <t>27.627652293</t>
  </si>
  <si>
    <t>Sebastian Ofner</t>
  </si>
  <si>
    <t>21.1800136893</t>
  </si>
  <si>
    <t>Joao Souza</t>
  </si>
  <si>
    <t>29.1389459274</t>
  </si>
  <si>
    <t>7-6(5) 4-6 6-3</t>
  </si>
  <si>
    <t>2017-7073</t>
  </si>
  <si>
    <t>Cortina CH</t>
  </si>
  <si>
    <t>21.3689253936</t>
  </si>
  <si>
    <t>Christopher Oconnell</t>
  </si>
  <si>
    <t>23.1403148528</t>
  </si>
  <si>
    <t>6-1 3-0 RET</t>
  </si>
  <si>
    <t>Aldin Setkic</t>
  </si>
  <si>
    <t>BIH</t>
  </si>
  <si>
    <t>29.5906913073</t>
  </si>
  <si>
    <t>1-6 6-1 6-4</t>
  </si>
  <si>
    <t>2017-0221</t>
  </si>
  <si>
    <t>Tampere CH</t>
  </si>
  <si>
    <t>26.3846680356</t>
  </si>
  <si>
    <t>Guillermo Garcia Lopez</t>
  </si>
  <si>
    <t>34.1382614648</t>
  </si>
  <si>
    <t>4-6 6-4 7-6(5)</t>
  </si>
  <si>
    <t>Agustin Velotti</t>
  </si>
  <si>
    <t>25.1663244353</t>
  </si>
  <si>
    <t>7-6(1) 1-6 6-2</t>
  </si>
  <si>
    <t>2017-0467</t>
  </si>
  <si>
    <t>Aptos CH</t>
  </si>
  <si>
    <t>24.295687885</t>
  </si>
  <si>
    <t>John Lamble</t>
  </si>
  <si>
    <t>25.3524982888</t>
  </si>
  <si>
    <t>2017-6809</t>
  </si>
  <si>
    <t>Meerbusch CH</t>
  </si>
  <si>
    <t>33.4209445585</t>
  </si>
  <si>
    <t>25.2265571526</t>
  </si>
  <si>
    <t>1-6 6-3 6-1</t>
  </si>
  <si>
    <t>23.5154004107</t>
  </si>
  <si>
    <t>Richard Gabb</t>
  </si>
  <si>
    <t>25.5030800821</t>
  </si>
  <si>
    <t>6-3 5-7 6-2</t>
  </si>
  <si>
    <t>Miliaan Niesten</t>
  </si>
  <si>
    <t>29.1307323751</t>
  </si>
  <si>
    <t>6-7(7) 7-6(6) 6-3</t>
  </si>
  <si>
    <t>2017-7774</t>
  </si>
  <si>
    <t>Vancouver CH</t>
  </si>
  <si>
    <t>24.3148528405</t>
  </si>
  <si>
    <t>23.6084873374</t>
  </si>
  <si>
    <t>7-6(8) 7-6(4)</t>
  </si>
  <si>
    <t>Quentin Halys</t>
  </si>
  <si>
    <t>6-3 4-6 6-3</t>
  </si>
  <si>
    <t>25.3716632444</t>
  </si>
  <si>
    <t>6-3 0-1 RET</t>
  </si>
  <si>
    <t>29.582477755</t>
  </si>
  <si>
    <t>Philip Bester</t>
  </si>
  <si>
    <t>28.8542094456</t>
  </si>
  <si>
    <t>7-6(6) 6-4</t>
  </si>
  <si>
    <t>2017-9028</t>
  </si>
  <si>
    <t>Manerbio CH</t>
  </si>
  <si>
    <t>25.401779603</t>
  </si>
  <si>
    <t>Federico Gaio</t>
  </si>
  <si>
    <t>25.4620123203</t>
  </si>
  <si>
    <t>23.5345653662</t>
  </si>
  <si>
    <t>Andrea Vavassori</t>
  </si>
  <si>
    <t>22.2970568104</t>
  </si>
  <si>
    <t>2017-3626</t>
  </si>
  <si>
    <t>Alphen Aan Den Rijn CH</t>
  </si>
  <si>
    <t>Julien Cagnina</t>
  </si>
  <si>
    <t>23.2334017796</t>
  </si>
  <si>
    <t>Boy Westerhof</t>
  </si>
  <si>
    <t>31.8439425051</t>
  </si>
  <si>
    <t>25.4209445585</t>
  </si>
  <si>
    <t>4-0 RET</t>
  </si>
  <si>
    <t>27.1375770021</t>
  </si>
  <si>
    <t>5-7 7-6(3) 6-3</t>
  </si>
  <si>
    <t>Guillermo Olaso</t>
  </si>
  <si>
    <t>29.4264202601</t>
  </si>
  <si>
    <t>3-6 6-1 6-3</t>
  </si>
  <si>
    <t>2017-7083</t>
  </si>
  <si>
    <t>Istanbul CH</t>
  </si>
  <si>
    <t>30.2149212868</t>
  </si>
  <si>
    <t>Shalva Dzhanashia</t>
  </si>
  <si>
    <t>25.0431211499</t>
  </si>
  <si>
    <t>6-1 6-2</t>
  </si>
  <si>
    <t>25.620807666</t>
  </si>
  <si>
    <t>2017-0448</t>
  </si>
  <si>
    <t>Szczecin CH</t>
  </si>
  <si>
    <t>23.2717316906</t>
  </si>
  <si>
    <t>Maxime Tabatruong</t>
  </si>
  <si>
    <t>27.9644079398</t>
  </si>
  <si>
    <t>4-6 6-3 6-2</t>
  </si>
  <si>
    <t>2017-7791</t>
  </si>
  <si>
    <t>Almaty CH</t>
  </si>
  <si>
    <t>25.5167693361</t>
  </si>
  <si>
    <t>Timur Khabibulin</t>
  </si>
  <si>
    <t>22.1683778234</t>
  </si>
  <si>
    <t>Tomislav Brkic</t>
  </si>
  <si>
    <t>27.5674195756</t>
  </si>
  <si>
    <t>21.5605749487</t>
  </si>
  <si>
    <t>Pavel Tsoy</t>
  </si>
  <si>
    <t>22.0369609856</t>
  </si>
  <si>
    <t>2017-7793</t>
  </si>
  <si>
    <t>Ismaning CH</t>
  </si>
  <si>
    <t>27.2470910335</t>
  </si>
  <si>
    <t>Mats Rosenkranz</t>
  </si>
  <si>
    <t>19.1485284052</t>
  </si>
  <si>
    <t>Matvey Khomentovskiy</t>
  </si>
  <si>
    <t>23.1430527036</t>
  </si>
  <si>
    <t>6-4 6-0</t>
  </si>
  <si>
    <t>Andrey Yakovlev</t>
  </si>
  <si>
    <t>25.1608487337</t>
  </si>
  <si>
    <t>2017-7341</t>
  </si>
  <si>
    <t>Brest CH</t>
  </si>
  <si>
    <t>26.6338124572</t>
  </si>
  <si>
    <t>26.6830937714</t>
  </si>
  <si>
    <t>Yann Marti</t>
  </si>
  <si>
    <t>29.3771389459</t>
  </si>
  <si>
    <t>2017-0083</t>
  </si>
  <si>
    <t>Eckental CH</t>
  </si>
  <si>
    <t>29.7932922656</t>
  </si>
  <si>
    <t>Luca Vanni</t>
  </si>
  <si>
    <t>32.4052019165</t>
  </si>
  <si>
    <t>6-3 6-7(5) 6-1</t>
  </si>
  <si>
    <t>20.6789869952</t>
  </si>
  <si>
    <t>2017-0444</t>
  </si>
  <si>
    <t>Bratislava CH</t>
  </si>
  <si>
    <t>30.4120465435</t>
  </si>
  <si>
    <t>30.2203969884</t>
  </si>
  <si>
    <t>Matteo Viola</t>
  </si>
  <si>
    <t>30.3353867214</t>
  </si>
  <si>
    <t>3-6 7-6(4) 6-2</t>
  </si>
  <si>
    <t>Kevin Krawietz</t>
  </si>
  <si>
    <t>25.7850787132</t>
  </si>
  <si>
    <t>6-7(6) 6-4 6-4</t>
  </si>
  <si>
    <t>Andrei Vasilevski</t>
  </si>
  <si>
    <t>26.4449007529</t>
  </si>
  <si>
    <t>2017-6857</t>
  </si>
  <si>
    <t>Mouilleron-Le-Captif CH</t>
  </si>
  <si>
    <t>26.6721423682</t>
  </si>
  <si>
    <t>35.5181382615</t>
  </si>
  <si>
    <t>27.3045859001</t>
  </si>
  <si>
    <t>Antonie Hoang</t>
  </si>
  <si>
    <t>22.006844627</t>
  </si>
  <si>
    <t>6-7(0) 7-6(6) 6-4</t>
  </si>
  <si>
    <t>Corentin Denolly</t>
  </si>
  <si>
    <t>20.4188911704</t>
  </si>
  <si>
    <t>Joffrey De Schepper</t>
  </si>
  <si>
    <t>26.1409993155</t>
  </si>
  <si>
    <t>1-6 6-3 6-2</t>
  </si>
  <si>
    <t>2017-6911</t>
  </si>
  <si>
    <t>Andria CH</t>
  </si>
  <si>
    <t>24.1177275838</t>
  </si>
  <si>
    <t>Mirza Basic</t>
  </si>
  <si>
    <t>26.3600273785</t>
  </si>
  <si>
    <t>6-3 5-7 7-5</t>
  </si>
  <si>
    <t>Zdenek Kolar</t>
  </si>
  <si>
    <t>21.1143052704</t>
  </si>
  <si>
    <t>7-5 7-6(5)</t>
  </si>
  <si>
    <t>27.4168377823</t>
  </si>
  <si>
    <t>Andrea Arnaboldi</t>
  </si>
  <si>
    <t>29.9000684463</t>
  </si>
  <si>
    <t>Denis Matsukevitch</t>
  </si>
  <si>
    <t>31.6495550992</t>
  </si>
  <si>
    <t>3-6 6-4 6-3</t>
  </si>
  <si>
    <t>Andrea Bolla</t>
  </si>
  <si>
    <t>19.0636550308</t>
  </si>
  <si>
    <t>6-4 5-7 6-3</t>
  </si>
  <si>
    <t>Selecteer de gegevens --&gt; Opmaken als tabel --&gt; Kies een lay-out naar keuze</t>
  </si>
  <si>
    <t>De kolomtitels krijgen een pijltje in de cel.</t>
  </si>
  <si>
    <t>Je kan hierop klikken en de tabel filteren of sorteren. Probeer maar eens uit.</t>
  </si>
  <si>
    <t>Uitslagen van tennistoernooien</t>
  </si>
  <si>
    <t>Naam</t>
  </si>
  <si>
    <t>Score</t>
  </si>
  <si>
    <t>Jan</t>
  </si>
  <si>
    <t>Piet</t>
  </si>
  <si>
    <t>Joris</t>
  </si>
  <si>
    <t>Corneel</t>
  </si>
  <si>
    <t>Gegevens selecteren (inclusief kolomtitels)</t>
  </si>
  <si>
    <t>Invoegen --&gt; Aanbevolen grafieken</t>
  </si>
  <si>
    <t>Maak een keuze en klik op OK.</t>
  </si>
  <si>
    <t>Als je de grafiek selecteert, krijg je 2 extra tabbladen: "Grafiekontwerp" en "Opmaak"</t>
  </si>
  <si>
    <t>Op die tabbladen kan je je grafiek nog beter afwerken/aanpassen.</t>
  </si>
  <si>
    <t>Shortcut: Ctrl + P</t>
  </si>
  <si>
    <t>Marges</t>
  </si>
  <si>
    <t>Afdrukstand: staand/liggend</t>
  </si>
  <si>
    <t>Formaat: A4 of ander formaat</t>
  </si>
  <si>
    <t>Eindemarkeringen: om gegevens netjes over verschillende pagina’s te verdelen</t>
  </si>
  <si>
    <t>Achtergrond</t>
  </si>
  <si>
    <t>Afdruktitels</t>
  </si>
  <si>
    <t>Tabblad Pagina-indeling</t>
  </si>
  <si>
    <t>Afdrukbereik: selecteer welke cellen je wil afdrukken, en kies dan: afdrukbereik bepalen.</t>
  </si>
  <si>
    <t>Onthoud: Afdrukken is niet altijd even eenvoudig in Excel.</t>
  </si>
  <si>
    <t xml:space="preserve">Afdrukscherm: </t>
  </si>
  <si>
    <t>Kies wat je wilt afdrukken: heel het werkblad, of enkel de geselecteerde cellen.</t>
  </si>
  <si>
    <t>Heel nuttige optie: blad passend maken: je kan zo de afdruk aanpassen om het te laten passen op 1 (of een ander aantal) pagina's.</t>
  </si>
  <si>
    <t>Iets in een cel typen: tekst, getallen, datums, enz.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</si>
</sst>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[$-F800]dddd\,\ mmmm\ dd\,\ yyyy"/>
    <numFmt numFmtId="165" formatCode="0.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Wingdings"/>
      <charset val="2"/>
    </font>
    <font>
      <sz val="14"/>
      <color rgb="FF4C274D"/>
      <name val="Montserrat"/>
    </font>
    <font>
      <sz val="14"/>
      <color theme="1"/>
      <name val="Calibri"/>
      <family val="2"/>
      <scheme val="minor"/>
    </font>
    <font>
      <b/>
      <sz val="14"/>
      <color theme="9" tint="-0.249977111117893"/>
      <name val="Agency FB"/>
      <family val="2"/>
    </font>
    <font>
      <b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9" fillId="6" borderId="0" applyNumberFormat="0" applyBorder="0" applyAlignment="0" applyProtection="0"/>
  </cellStyleXfs>
  <cellXfs count="53">
    <xf numFmtId="0" fontId="0" fillId="0" borderId="0" xfId="0"/>
    <xf numFmtId="0" fontId="0" fillId="0" borderId="0" xfId="0" applyProtection="1">
      <protection locked="0"/>
    </xf>
    <xf numFmtId="0" fontId="0" fillId="2" borderId="0" xfId="0" applyFill="1"/>
    <xf numFmtId="0" fontId="0" fillId="0" borderId="0" xfId="0" applyFill="1"/>
    <xf numFmtId="0" fontId="3" fillId="0" borderId="0" xfId="0" applyFont="1"/>
    <xf numFmtId="0" fontId="0" fillId="0" borderId="3" xfId="0" applyBorder="1"/>
    <xf numFmtId="14" fontId="0" fillId="0" borderId="0" xfId="0" applyNumberFormat="1"/>
    <xf numFmtId="0" fontId="0" fillId="4" borderId="0" xfId="0" applyFill="1"/>
    <xf numFmtId="0" fontId="2" fillId="0" borderId="1" xfId="2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0" borderId="0" xfId="0" applyFill="1" applyBorder="1"/>
    <xf numFmtId="0" fontId="3" fillId="0" borderId="0" xfId="0" applyFont="1" applyAlignment="1">
      <alignment horizontal="center"/>
    </xf>
    <xf numFmtId="0" fontId="0" fillId="0" borderId="0" xfId="0" applyAlignment="1">
      <alignment wrapText="1"/>
    </xf>
    <xf numFmtId="0" fontId="7" fillId="0" borderId="0" xfId="0" applyFont="1"/>
    <xf numFmtId="0" fontId="3" fillId="0" borderId="0" xfId="0" applyFont="1" applyAlignment="1">
      <alignment wrapText="1"/>
    </xf>
    <xf numFmtId="0" fontId="0" fillId="5" borderId="3" xfId="0" applyFill="1" applyBorder="1"/>
    <xf numFmtId="0" fontId="0" fillId="4" borderId="3" xfId="0" applyFont="1" applyFill="1" applyBorder="1"/>
    <xf numFmtId="0" fontId="3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0" xfId="0" quotePrefix="1"/>
    <xf numFmtId="2" fontId="0" fillId="0" borderId="0" xfId="0" applyNumberFormat="1"/>
    <xf numFmtId="0" fontId="10" fillId="0" borderId="13" xfId="0" applyFont="1" applyBorder="1" applyAlignment="1">
      <alignment horizontal="left" vertical="center" indent="3" readingOrder="1"/>
    </xf>
    <xf numFmtId="0" fontId="0" fillId="0" borderId="14" xfId="0" applyBorder="1"/>
    <xf numFmtId="0" fontId="0" fillId="0" borderId="14" xfId="0" applyFill="1" applyBorder="1"/>
    <xf numFmtId="0" fontId="0" fillId="0" borderId="15" xfId="0" applyBorder="1"/>
    <xf numFmtId="0" fontId="10" fillId="0" borderId="16" xfId="0" applyFont="1" applyBorder="1" applyAlignment="1">
      <alignment horizontal="left" vertical="center" indent="3" readingOrder="1"/>
    </xf>
    <xf numFmtId="0" fontId="0" fillId="0" borderId="0" xfId="0" applyBorder="1"/>
    <xf numFmtId="0" fontId="0" fillId="0" borderId="17" xfId="0" applyBorder="1"/>
    <xf numFmtId="0" fontId="10" fillId="0" borderId="18" xfId="0" applyFont="1" applyBorder="1" applyAlignment="1">
      <alignment horizontal="left" vertical="center" indent="3" readingOrder="1"/>
    </xf>
    <xf numFmtId="0" fontId="0" fillId="0" borderId="19" xfId="0" applyBorder="1"/>
    <xf numFmtId="0" fontId="0" fillId="0" borderId="19" xfId="0" applyFill="1" applyBorder="1"/>
    <xf numFmtId="0" fontId="0" fillId="0" borderId="20" xfId="0" applyBorder="1"/>
    <xf numFmtId="0" fontId="12" fillId="0" borderId="0" xfId="0" applyFont="1"/>
    <xf numFmtId="0" fontId="12" fillId="4" borderId="0" xfId="0" applyFont="1" applyFill="1"/>
    <xf numFmtId="0" fontId="13" fillId="3" borderId="0" xfId="0" applyFont="1" applyFill="1"/>
    <xf numFmtId="0" fontId="12" fillId="0" borderId="3" xfId="0" applyFont="1" applyBorder="1"/>
    <xf numFmtId="165" fontId="12" fillId="0" borderId="2" xfId="0" applyNumberFormat="1" applyFont="1" applyBorder="1"/>
    <xf numFmtId="44" fontId="12" fillId="0" borderId="2" xfId="1" applyFont="1" applyBorder="1"/>
    <xf numFmtId="164" fontId="12" fillId="3" borderId="2" xfId="0" applyNumberFormat="1" applyFont="1" applyFill="1" applyBorder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9" fillId="6" borderId="0" xfId="3"/>
    <xf numFmtId="0" fontId="8" fillId="6" borderId="0" xfId="3" applyFont="1"/>
    <xf numFmtId="0" fontId="14" fillId="0" borderId="0" xfId="0" applyFont="1"/>
    <xf numFmtId="0" fontId="0" fillId="0" borderId="0" xfId="0" applyAlignment="1">
      <alignment horizontal="left" indent="1"/>
    </xf>
    <xf numFmtId="0" fontId="3" fillId="0" borderId="0" xfId="0" applyFont="1" applyAlignment="1">
      <alignment horizontal="left"/>
    </xf>
  </cellXfs>
  <cellStyles count="4">
    <cellStyle name="Accent6" xfId="3" builtinId="49"/>
    <cellStyle name="Kop 1" xfId="2" builtinId="16"/>
    <cellStyle name="Standaard" xfId="0" builtinId="0"/>
    <cellStyle name="Valuta" xfId="1" builtinId="4"/>
  </cellStyles>
  <dxfs count="2">
    <dxf>
      <font>
        <b/>
        <i val="0"/>
        <strike val="0"/>
        <color rgb="FF00B050"/>
      </font>
    </dxf>
    <dxf>
      <font>
        <b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'8_Grafieken'!$C$14</c:f>
              <c:strCache>
                <c:ptCount val="1"/>
                <c:pt idx="0">
                  <c:v>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'8_Grafieken'!$B$15:$B$18</c:f>
              <c:strCache>
                <c:ptCount val="4"/>
                <c:pt idx="0">
                  <c:v>Jan</c:v>
                </c:pt>
                <c:pt idx="1">
                  <c:v>Piet</c:v>
                </c:pt>
                <c:pt idx="2">
                  <c:v>Joris</c:v>
                </c:pt>
                <c:pt idx="3">
                  <c:v>Corneel</c:v>
                </c:pt>
              </c:strCache>
            </c:strRef>
          </c:cat>
          <c:val>
            <c:numRef>
              <c:f>'8_Grafieken'!$C$15:$C$18</c:f>
              <c:numCache>
                <c:formatCode>General</c:formatCode>
                <c:ptCount val="4"/>
                <c:pt idx="0">
                  <c:v>5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4-4C65-BF54-4D3313AB8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0113311"/>
        <c:axId val="670114559"/>
      </c:barChart>
      <c:catAx>
        <c:axId val="670113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670114559"/>
        <c:crosses val="autoZero"/>
        <c:auto val="1"/>
        <c:lblAlgn val="ctr"/>
        <c:lblOffset val="100"/>
        <c:noMultiLvlLbl val="0"/>
      </c:catAx>
      <c:valAx>
        <c:axId val="670114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670113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199792</xdr:rowOff>
    </xdr:from>
    <xdr:to>
      <xdr:col>17</xdr:col>
      <xdr:colOff>542925</xdr:colOff>
      <xdr:row>33</xdr:row>
      <xdr:rowOff>41817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4FCD6B0-7ECE-4EE5-904C-5DE70CC22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912" b="2629"/>
        <a:stretch/>
      </xdr:blipFill>
      <xdr:spPr>
        <a:xfrm>
          <a:off x="608671" y="455341"/>
          <a:ext cx="10314181" cy="59473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19</xdr:row>
      <xdr:rowOff>47626</xdr:rowOff>
    </xdr:from>
    <xdr:to>
      <xdr:col>7</xdr:col>
      <xdr:colOff>847725</xdr:colOff>
      <xdr:row>26</xdr:row>
      <xdr:rowOff>95251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93576FA-CE51-4FA9-996A-0F1472698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503" r="88809" b="62142"/>
        <a:stretch/>
      </xdr:blipFill>
      <xdr:spPr>
        <a:xfrm>
          <a:off x="7362825" y="4371976"/>
          <a:ext cx="3267075" cy="17335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chemeClr val="accent1">
              <a:lumMod val="40000"/>
              <a:lumOff val="60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4</xdr:row>
      <xdr:rowOff>161058</xdr:rowOff>
    </xdr:from>
    <xdr:to>
      <xdr:col>7</xdr:col>
      <xdr:colOff>304800</xdr:colOff>
      <xdr:row>6</xdr:row>
      <xdr:rowOff>19049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1CC3532-07F6-43AB-8F42-30A2455C9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209" t="29753" r="38488" b="23415"/>
        <a:stretch/>
      </xdr:blipFill>
      <xdr:spPr>
        <a:xfrm>
          <a:off x="8477250" y="999258"/>
          <a:ext cx="228600" cy="23899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</xdr:row>
      <xdr:rowOff>0</xdr:rowOff>
    </xdr:from>
    <xdr:to>
      <xdr:col>3</xdr:col>
      <xdr:colOff>590551</xdr:colOff>
      <xdr:row>8</xdr:row>
      <xdr:rowOff>28575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44A440B-4CF1-4778-86ED-44A132BB0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209" t="29753" r="38488" b="23415"/>
        <a:stretch/>
      </xdr:blipFill>
      <xdr:spPr>
        <a:xfrm>
          <a:off x="6343651" y="1409700"/>
          <a:ext cx="209550" cy="219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9</xdr:row>
      <xdr:rowOff>9525</xdr:rowOff>
    </xdr:from>
    <xdr:to>
      <xdr:col>11</xdr:col>
      <xdr:colOff>333375</xdr:colOff>
      <xdr:row>23</xdr:row>
      <xdr:rowOff>85725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9FC47F4E-C415-49F3-909C-EAAEB112E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1</xdr:row>
      <xdr:rowOff>10473</xdr:rowOff>
    </xdr:from>
    <xdr:to>
      <xdr:col>9</xdr:col>
      <xdr:colOff>323850</xdr:colOff>
      <xdr:row>28</xdr:row>
      <xdr:rowOff>28575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670CCEC-F244-4804-A270-E78933E37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829"/>
        <a:stretch/>
      </xdr:blipFill>
      <xdr:spPr>
        <a:xfrm>
          <a:off x="7296150" y="267648"/>
          <a:ext cx="3600450" cy="5361627"/>
        </a:xfrm>
        <a:prstGeom prst="rect">
          <a:avLst/>
        </a:prstGeom>
      </xdr:spPr>
    </xdr:pic>
    <xdr:clientData/>
  </xdr:twoCellAnchor>
  <xdr:twoCellAnchor>
    <xdr:from>
      <xdr:col>1</xdr:col>
      <xdr:colOff>4962525</xdr:colOff>
      <xdr:row>14</xdr:row>
      <xdr:rowOff>114300</xdr:rowOff>
    </xdr:from>
    <xdr:to>
      <xdr:col>5</xdr:col>
      <xdr:colOff>457200</xdr:colOff>
      <xdr:row>15</xdr:row>
      <xdr:rowOff>47625</xdr:rowOff>
    </xdr:to>
    <xdr:cxnSp macro="">
      <xdr:nvCxnSpPr>
        <xdr:cNvPr id="7" name="Rechte verbindingslijn met pijl 6">
          <a:extLst>
            <a:ext uri="{FF2B5EF4-FFF2-40B4-BE49-F238E27FC236}">
              <a16:creationId xmlns:a16="http://schemas.microsoft.com/office/drawing/2014/main" id="{75E679F3-EDF1-4E04-80A6-774C44EE42B2}"/>
            </a:ext>
          </a:extLst>
        </xdr:cNvPr>
        <xdr:cNvCxnSpPr/>
      </xdr:nvCxnSpPr>
      <xdr:spPr>
        <a:xfrm>
          <a:off x="5667375" y="2857500"/>
          <a:ext cx="2924175" cy="123825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3629025</xdr:colOff>
      <xdr:row>17</xdr:row>
      <xdr:rowOff>333375</xdr:rowOff>
    </xdr:from>
    <xdr:to>
      <xdr:col>5</xdr:col>
      <xdr:colOff>447675</xdr:colOff>
      <xdr:row>25</xdr:row>
      <xdr:rowOff>142875</xdr:rowOff>
    </xdr:to>
    <xdr:cxnSp macro="">
      <xdr:nvCxnSpPr>
        <xdr:cNvPr id="8" name="Rechte verbindingslijn met pijl 7">
          <a:extLst>
            <a:ext uri="{FF2B5EF4-FFF2-40B4-BE49-F238E27FC236}">
              <a16:creationId xmlns:a16="http://schemas.microsoft.com/office/drawing/2014/main" id="{ED8BF03C-C168-40D7-9808-C155AC0EB0C5}"/>
            </a:ext>
          </a:extLst>
        </xdr:cNvPr>
        <xdr:cNvCxnSpPr/>
      </xdr:nvCxnSpPr>
      <xdr:spPr>
        <a:xfrm>
          <a:off x="4333875" y="3648075"/>
          <a:ext cx="4248150" cy="1524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27EB628-0CF7-4195-9417-15448B1E1AAB}" name="Tabel1" displayName="Tabel1" ref="A12:AA168" totalsRowShown="0">
  <autoFilter ref="A12:AA168" xr:uid="{A27EB628-0CF7-4195-9417-15448B1E1AAB}"/>
  <tableColumns count="27">
    <tableColumn id="1" xr3:uid="{BBD8BB0E-C199-4132-919F-17D0E746FCC1}" name="tourney_id"/>
    <tableColumn id="2" xr3:uid="{5CD11C2A-A611-450A-AA0D-0C9AE877A7FD}" name="tourney_name"/>
    <tableColumn id="3" xr3:uid="{3CF5091D-AA75-41A9-AB1A-208A339ECCFD}" name="surface"/>
    <tableColumn id="4" xr3:uid="{F187CE93-6789-4CEB-99C7-F16E12525F3F}" name="draw_size"/>
    <tableColumn id="5" xr3:uid="{27110F0D-4DD3-4523-AD3E-4BDD868CC973}" name="tourney_level"/>
    <tableColumn id="6" xr3:uid="{111CE260-BFEC-4337-80BF-11B1C20D6393}" name="tourney_date"/>
    <tableColumn id="7" xr3:uid="{AC0304AB-4818-4E90-9B2A-17E350897ED3}" name="match_num"/>
    <tableColumn id="8" xr3:uid="{43FED1A8-E668-45D8-9D29-CD762214781E}" name="winner_id"/>
    <tableColumn id="9" xr3:uid="{14831D56-DBB8-4247-973E-A0AD3FAD62AB}" name="winner_name"/>
    <tableColumn id="10" xr3:uid="{A73E8F20-6E6F-48CA-AD34-D78D4E212E98}" name="winner_hand"/>
    <tableColumn id="11" xr3:uid="{B645CD58-FB80-4639-86AD-DFF5C8D34CDB}" name="winner_ioc"/>
    <tableColumn id="12" xr3:uid="{E824ABAB-B524-416B-8D60-06D7E3D26D8A}" name="winner_age"/>
    <tableColumn id="13" xr3:uid="{1D60B61F-1764-4E70-BD7B-EDA61A9E8E30}" name="winner_rank"/>
    <tableColumn id="14" xr3:uid="{2FCAB673-4AA2-4401-AB92-EA2248621B75}" name="winner_rank_points"/>
    <tableColumn id="15" xr3:uid="{5196A34A-7C41-4D6B-B2BF-D2473CC7C949}" name="loser_entry"/>
    <tableColumn id="16" xr3:uid="{AB958AA9-446B-4E9A-A719-96CC4C5C477C}" name="loser_name"/>
    <tableColumn id="17" xr3:uid="{F0E61E45-7F00-4A77-84A5-13DDDC0C1E50}" name="loser_hand"/>
    <tableColumn id="18" xr3:uid="{97EDE4FA-130B-478D-A5F0-4346C7AFF2B8}" name="loser_ht"/>
    <tableColumn id="19" xr3:uid="{36843941-56DC-482C-A1E2-5F5926130DFA}" name="loser_ioc"/>
    <tableColumn id="20" xr3:uid="{4726C5FB-000D-449F-ADCA-DE602B00E7AA}" name="loser_age"/>
    <tableColumn id="21" xr3:uid="{6AB0B898-DE98-4096-B809-EF402AFAF0AD}" name="loser_rank"/>
    <tableColumn id="22" xr3:uid="{133E12D9-7713-4AE2-81EB-F999E13CC67D}" name="score"/>
    <tableColumn id="23" xr3:uid="{40B92896-BFEA-4045-81D5-7351F393F4B5}" name="best_of"/>
    <tableColumn id="24" xr3:uid="{292FAA40-731C-4258-B331-49974F9D9C8E}" name="round"/>
    <tableColumn id="25" xr3:uid="{A0EE4549-DB43-46E6-A707-CDBEA8626B09}" name="minutes"/>
    <tableColumn id="26" xr3:uid="{C6698F5B-DF0B-4A38-B598-B74580CAFF1B}" name="w_ace"/>
    <tableColumn id="27" xr3:uid="{0C2C57FB-6955-455C-80FE-2905E095EB32}" name="w_df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F433-1882-46EC-B68A-6D323E69C68F}">
  <dimension ref="B1:B2"/>
  <sheetViews>
    <sheetView tabSelected="1" zoomScaleNormal="100" workbookViewId="0">
      <selection activeCell="U16" sqref="U16"/>
    </sheetView>
  </sheetViews>
  <sheetFormatPr defaultRowHeight="15" x14ac:dyDescent="0.25"/>
  <cols>
    <col min="2" max="2" width="8.7109375" customWidth="1"/>
    <col min="5" max="5" width="10" customWidth="1"/>
  </cols>
  <sheetData>
    <row r="1" spans="2:2" ht="20.25" thickBot="1" x14ac:dyDescent="0.35">
      <c r="B1" s="8" t="s">
        <v>76</v>
      </c>
    </row>
    <row r="2" spans="2:2" ht="15.75" thickTop="1" x14ac:dyDescent="0.25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80235-3EA9-4C17-B08E-5FB8A1B33132}">
  <dimension ref="A1:P21"/>
  <sheetViews>
    <sheetView workbookViewId="0">
      <selection activeCell="B17" sqref="B17"/>
    </sheetView>
  </sheetViews>
  <sheetFormatPr defaultRowHeight="15" x14ac:dyDescent="0.25"/>
  <cols>
    <col min="1" max="1" width="9.42578125" bestFit="1" customWidth="1"/>
    <col min="2" max="2" width="73.5703125" bestFit="1" customWidth="1"/>
    <col min="4" max="4" width="13.5703125" bestFit="1" customWidth="1"/>
    <col min="5" max="5" width="15.28515625" bestFit="1" customWidth="1"/>
    <col min="6" max="7" width="29.42578125" bestFit="1" customWidth="1"/>
    <col min="8" max="8" width="14" bestFit="1" customWidth="1"/>
    <col min="9" max="9" width="11.140625" bestFit="1" customWidth="1"/>
    <col min="11" max="11" width="11.140625" bestFit="1" customWidth="1"/>
    <col min="15" max="15" width="6.28515625" style="7" hidden="1" customWidth="1"/>
  </cols>
  <sheetData>
    <row r="1" spans="1:16" ht="20.25" thickBot="1" x14ac:dyDescent="0.35">
      <c r="B1" s="8" t="s">
        <v>77</v>
      </c>
    </row>
    <row r="2" spans="1:16" ht="15.75" thickTop="1" x14ac:dyDescent="0.25"/>
    <row r="3" spans="1:16" ht="18.75" x14ac:dyDescent="0.3">
      <c r="A3" s="38">
        <v>1</v>
      </c>
      <c r="B3" s="38" t="s">
        <v>800</v>
      </c>
      <c r="C3" s="38" t="s">
        <v>13</v>
      </c>
      <c r="D3" s="38">
        <v>123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9"/>
      <c r="P3" s="38"/>
    </row>
    <row r="4" spans="1:16" ht="20.25" thickBot="1" x14ac:dyDescent="0.35">
      <c r="A4" s="38">
        <v>2</v>
      </c>
      <c r="B4" s="40" t="s">
        <v>8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9"/>
      <c r="P4" s="38"/>
    </row>
    <row r="5" spans="1:16" ht="28.5" customHeight="1" thickBot="1" x14ac:dyDescent="0.35">
      <c r="A5" s="38">
        <v>3</v>
      </c>
      <c r="B5" s="41" t="s">
        <v>9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9"/>
      <c r="P5" s="38"/>
    </row>
    <row r="6" spans="1:16" ht="18.75" x14ac:dyDescent="0.3">
      <c r="A6" s="38">
        <v>4</v>
      </c>
      <c r="B6" s="46" t="s">
        <v>10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 t="s">
        <v>17</v>
      </c>
      <c r="O6" s="39" t="s">
        <v>19</v>
      </c>
      <c r="P6" s="38" t="s">
        <v>18</v>
      </c>
    </row>
    <row r="7" spans="1:16" ht="18.75" x14ac:dyDescent="0.3">
      <c r="A7" s="38">
        <v>5</v>
      </c>
      <c r="B7" s="38" t="s">
        <v>41</v>
      </c>
      <c r="C7" s="38"/>
      <c r="D7" s="42">
        <v>44852</v>
      </c>
      <c r="E7" s="43">
        <v>44852</v>
      </c>
      <c r="F7" s="44">
        <v>44852</v>
      </c>
      <c r="G7" s="38"/>
      <c r="H7" s="38"/>
      <c r="I7" s="38"/>
      <c r="J7" s="38"/>
      <c r="K7" s="38" t="s">
        <v>15</v>
      </c>
      <c r="L7" s="38" t="s">
        <v>15</v>
      </c>
      <c r="M7" s="38"/>
      <c r="N7" s="38" t="s">
        <v>16</v>
      </c>
      <c r="O7" s="39"/>
      <c r="P7" s="38"/>
    </row>
    <row r="8" spans="1:16" ht="18.75" x14ac:dyDescent="0.3">
      <c r="A8" s="38">
        <v>6</v>
      </c>
      <c r="B8" s="38" t="s">
        <v>14</v>
      </c>
      <c r="C8" s="38"/>
      <c r="D8" s="38"/>
      <c r="E8" s="38"/>
      <c r="F8" s="38"/>
      <c r="G8" s="44">
        <v>44852</v>
      </c>
      <c r="H8" s="38"/>
      <c r="I8" s="38"/>
      <c r="J8" s="38"/>
      <c r="K8" s="38"/>
      <c r="L8" s="38"/>
      <c r="M8" s="38"/>
      <c r="N8" s="38"/>
      <c r="O8" s="39"/>
      <c r="P8" s="38"/>
    </row>
    <row r="9" spans="1:16" ht="18.75" x14ac:dyDescent="0.3">
      <c r="A9" s="38">
        <v>7</v>
      </c>
      <c r="B9" s="38" t="s">
        <v>11</v>
      </c>
      <c r="C9" s="38"/>
      <c r="D9" s="38"/>
      <c r="E9" s="38"/>
      <c r="F9" s="38"/>
      <c r="G9" s="38"/>
      <c r="H9" s="38"/>
      <c r="I9" s="38" t="s">
        <v>15</v>
      </c>
      <c r="J9" s="38" t="s">
        <v>15</v>
      </c>
      <c r="K9" s="38"/>
      <c r="L9" s="38"/>
      <c r="M9" s="38"/>
      <c r="N9" s="38"/>
      <c r="O9" s="39"/>
      <c r="P9" s="38"/>
    </row>
    <row r="10" spans="1:16" ht="18.75" x14ac:dyDescent="0.3">
      <c r="A10" s="38">
        <v>8</v>
      </c>
      <c r="B10" s="38" t="s">
        <v>12</v>
      </c>
      <c r="C10" s="38"/>
      <c r="D10" s="38"/>
      <c r="E10" s="38"/>
      <c r="F10" s="38"/>
      <c r="G10" s="38"/>
      <c r="H10" s="38"/>
      <c r="I10" s="38" t="s">
        <v>15</v>
      </c>
      <c r="J10" s="38" t="s">
        <v>15</v>
      </c>
      <c r="K10" s="38"/>
      <c r="L10" s="38"/>
      <c r="M10" s="38"/>
      <c r="N10" s="38"/>
      <c r="O10" s="39"/>
      <c r="P10" s="38"/>
    </row>
    <row r="11" spans="1:16" ht="18.75" x14ac:dyDescent="0.3">
      <c r="A11" s="38">
        <v>9</v>
      </c>
      <c r="B11" s="38" t="s">
        <v>22</v>
      </c>
      <c r="C11" s="38"/>
      <c r="D11" s="38" t="s">
        <v>25</v>
      </c>
      <c r="E11" s="38"/>
      <c r="F11" s="38"/>
      <c r="G11" s="38"/>
      <c r="H11" s="38"/>
      <c r="I11" s="38" t="s">
        <v>15</v>
      </c>
      <c r="J11" s="38" t="s">
        <v>15</v>
      </c>
      <c r="K11" s="38"/>
      <c r="L11" s="38"/>
      <c r="M11" s="38"/>
      <c r="N11" s="38"/>
      <c r="O11" s="39"/>
      <c r="P11" s="38"/>
    </row>
    <row r="12" spans="1:16" ht="18.75" x14ac:dyDescent="0.3">
      <c r="A12" s="38">
        <v>10</v>
      </c>
      <c r="B12" s="38" t="s">
        <v>73</v>
      </c>
      <c r="C12" s="38" t="s">
        <v>26</v>
      </c>
      <c r="D12" s="38"/>
      <c r="E12" s="38"/>
      <c r="F12" s="38"/>
      <c r="G12" s="38"/>
      <c r="H12" s="38"/>
      <c r="I12" s="38" t="s">
        <v>15</v>
      </c>
      <c r="J12" s="38" t="s">
        <v>15</v>
      </c>
      <c r="K12" s="38"/>
      <c r="L12" s="38"/>
      <c r="M12" s="38"/>
      <c r="N12" s="38"/>
      <c r="O12" s="39"/>
      <c r="P12" s="38"/>
    </row>
    <row r="13" spans="1:16" ht="18.75" x14ac:dyDescent="0.3">
      <c r="A13" s="38">
        <v>11</v>
      </c>
      <c r="B13" s="38" t="s">
        <v>20</v>
      </c>
      <c r="C13" s="38"/>
      <c r="D13" s="38"/>
      <c r="E13" s="38"/>
      <c r="F13" s="38"/>
      <c r="G13" s="38"/>
      <c r="H13" s="38" t="s">
        <v>23</v>
      </c>
      <c r="I13" s="38" t="s">
        <v>15</v>
      </c>
      <c r="J13" s="38" t="s">
        <v>15</v>
      </c>
      <c r="K13" s="38"/>
      <c r="L13" s="38"/>
      <c r="M13" s="38"/>
      <c r="N13" s="38"/>
      <c r="O13" s="39" t="s">
        <v>24</v>
      </c>
      <c r="P13" s="38"/>
    </row>
    <row r="14" spans="1:16" ht="18.75" x14ac:dyDescent="0.3">
      <c r="A14" s="38">
        <v>12</v>
      </c>
      <c r="B14" s="38" t="s">
        <v>21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9"/>
      <c r="P14" s="38"/>
    </row>
    <row r="15" spans="1:16" ht="18.75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9"/>
      <c r="P15" s="38"/>
    </row>
    <row r="16" spans="1:16" ht="18.75" x14ac:dyDescent="0.3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9"/>
      <c r="P16" s="38"/>
    </row>
    <row r="17" spans="1:16" ht="56.25" x14ac:dyDescent="0.3">
      <c r="A17" s="38"/>
      <c r="B17" s="45" t="s">
        <v>67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9"/>
      <c r="P17" s="38"/>
    </row>
    <row r="19" spans="1:16" x14ac:dyDescent="0.25">
      <c r="B19" s="26"/>
    </row>
    <row r="21" spans="1:16" x14ac:dyDescent="0.25">
      <c r="B21" s="25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D0614-5BBD-4BB0-AD37-6B1162C11434}">
  <dimension ref="A1:K14"/>
  <sheetViews>
    <sheetView workbookViewId="0">
      <selection activeCell="B2" sqref="B2"/>
    </sheetView>
  </sheetViews>
  <sheetFormatPr defaultRowHeight="15" x14ac:dyDescent="0.25"/>
  <cols>
    <col min="2" max="2" width="18" bestFit="1" customWidth="1"/>
    <col min="10" max="11" width="10.7109375" bestFit="1" customWidth="1"/>
  </cols>
  <sheetData>
    <row r="1" spans="1:11" ht="20.25" thickBot="1" x14ac:dyDescent="0.35">
      <c r="B1" s="8" t="s">
        <v>78</v>
      </c>
    </row>
    <row r="2" spans="1:11" ht="15.75" thickTop="1" x14ac:dyDescent="0.25">
      <c r="B2" t="s">
        <v>74</v>
      </c>
    </row>
    <row r="3" spans="1:11" x14ac:dyDescent="0.25">
      <c r="B3" t="s">
        <v>75</v>
      </c>
    </row>
    <row r="6" spans="1:11" x14ac:dyDescent="0.25">
      <c r="A6">
        <v>1</v>
      </c>
      <c r="B6">
        <v>1</v>
      </c>
      <c r="D6">
        <v>4</v>
      </c>
      <c r="E6">
        <v>4</v>
      </c>
      <c r="G6" t="s">
        <v>0</v>
      </c>
      <c r="H6" t="s">
        <v>0</v>
      </c>
      <c r="J6" s="6">
        <f ca="1">TODAY()</f>
        <v>44587</v>
      </c>
      <c r="K6" s="6">
        <f ca="1">J6</f>
        <v>44587</v>
      </c>
    </row>
    <row r="7" spans="1:11" x14ac:dyDescent="0.25">
      <c r="A7">
        <v>2</v>
      </c>
      <c r="B7">
        <v>2</v>
      </c>
      <c r="D7">
        <v>7</v>
      </c>
      <c r="E7">
        <v>7</v>
      </c>
      <c r="G7" t="s">
        <v>1</v>
      </c>
      <c r="H7" t="s">
        <v>1</v>
      </c>
      <c r="J7" s="6">
        <f ca="1">J6+1</f>
        <v>44588</v>
      </c>
      <c r="K7" s="6">
        <f ca="1">J7</f>
        <v>44588</v>
      </c>
    </row>
    <row r="8" spans="1:11" x14ac:dyDescent="0.25">
      <c r="B8">
        <v>3</v>
      </c>
      <c r="D8">
        <v>10</v>
      </c>
      <c r="E8">
        <v>10</v>
      </c>
      <c r="H8" t="s">
        <v>2</v>
      </c>
      <c r="J8" s="6">
        <f t="shared" ref="J8:J12" ca="1" si="0">J7+1</f>
        <v>44589</v>
      </c>
      <c r="K8" s="6"/>
    </row>
    <row r="9" spans="1:11" x14ac:dyDescent="0.25">
      <c r="B9">
        <v>4</v>
      </c>
      <c r="E9">
        <v>13</v>
      </c>
      <c r="H9" t="s">
        <v>3</v>
      </c>
      <c r="J9" s="6">
        <f t="shared" ca="1" si="0"/>
        <v>44590</v>
      </c>
      <c r="K9" s="6"/>
    </row>
    <row r="10" spans="1:11" x14ac:dyDescent="0.25">
      <c r="B10">
        <v>5</v>
      </c>
      <c r="E10">
        <v>16</v>
      </c>
      <c r="H10" t="s">
        <v>4</v>
      </c>
      <c r="J10" s="6">
        <f t="shared" ca="1" si="0"/>
        <v>44591</v>
      </c>
      <c r="K10" s="6"/>
    </row>
    <row r="11" spans="1:11" x14ac:dyDescent="0.25">
      <c r="B11">
        <v>6</v>
      </c>
      <c r="E11">
        <v>19</v>
      </c>
      <c r="H11" t="s">
        <v>5</v>
      </c>
      <c r="J11" s="6">
        <f t="shared" ca="1" si="0"/>
        <v>44592</v>
      </c>
      <c r="K11" s="6"/>
    </row>
    <row r="12" spans="1:11" x14ac:dyDescent="0.25">
      <c r="B12">
        <v>7</v>
      </c>
      <c r="E12">
        <v>22</v>
      </c>
      <c r="H12" t="s">
        <v>6</v>
      </c>
      <c r="J12" s="6">
        <f t="shared" ca="1" si="0"/>
        <v>44593</v>
      </c>
      <c r="K12" s="6"/>
    </row>
    <row r="13" spans="1:11" x14ac:dyDescent="0.25">
      <c r="B13">
        <v>8</v>
      </c>
      <c r="E13">
        <v>25</v>
      </c>
    </row>
    <row r="14" spans="1:11" x14ac:dyDescent="0.25">
      <c r="B14">
        <v>9</v>
      </c>
      <c r="E14">
        <v>28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81B46-52AC-414C-9135-3E23B2F683E2}">
  <dimension ref="A1:N23"/>
  <sheetViews>
    <sheetView workbookViewId="0">
      <selection activeCell="E18" sqref="E18"/>
    </sheetView>
  </sheetViews>
  <sheetFormatPr defaultRowHeight="15" x14ac:dyDescent="0.25"/>
  <cols>
    <col min="2" max="2" width="24.5703125" bestFit="1" customWidth="1"/>
    <col min="3" max="3" width="24.5703125" customWidth="1"/>
    <col min="4" max="4" width="24.5703125" style="3" customWidth="1"/>
    <col min="5" max="5" width="25.140625" bestFit="1" customWidth="1"/>
    <col min="6" max="6" width="25.140625" customWidth="1"/>
    <col min="7" max="7" width="13.5703125" bestFit="1" customWidth="1"/>
    <col min="8" max="8" width="20.85546875" bestFit="1" customWidth="1"/>
    <col min="9" max="9" width="15.5703125" bestFit="1" customWidth="1"/>
    <col min="10" max="10" width="19.42578125" bestFit="1" customWidth="1"/>
    <col min="11" max="11" width="14.140625" bestFit="1" customWidth="1"/>
    <col min="12" max="12" width="14.5703125" bestFit="1" customWidth="1"/>
    <col min="13" max="13" width="31.42578125" bestFit="1" customWidth="1"/>
    <col min="14" max="14" width="12.5703125" bestFit="1" customWidth="1"/>
  </cols>
  <sheetData>
    <row r="1" spans="1:14" ht="20.25" thickBot="1" x14ac:dyDescent="0.35">
      <c r="B1" s="8" t="s">
        <v>83</v>
      </c>
    </row>
    <row r="2" spans="1:14" ht="15.75" thickTop="1" x14ac:dyDescent="0.25">
      <c r="B2" t="s">
        <v>38</v>
      </c>
    </row>
    <row r="3" spans="1:14" ht="30" x14ac:dyDescent="0.25">
      <c r="B3" t="s">
        <v>42</v>
      </c>
      <c r="E3" s="18" t="s">
        <v>34</v>
      </c>
      <c r="F3" s="47" t="s">
        <v>84</v>
      </c>
      <c r="G3" s="4" t="s">
        <v>33</v>
      </c>
      <c r="H3" s="4" t="s">
        <v>27</v>
      </c>
      <c r="I3" s="4" t="s">
        <v>28</v>
      </c>
      <c r="J3" s="19" t="s">
        <v>36</v>
      </c>
      <c r="K3" s="4" t="s">
        <v>29</v>
      </c>
      <c r="L3" s="4" t="s">
        <v>30</v>
      </c>
      <c r="M3" s="4" t="s">
        <v>31</v>
      </c>
      <c r="N3" s="4" t="s">
        <v>32</v>
      </c>
    </row>
    <row r="4" spans="1:14" ht="15.75" thickBot="1" x14ac:dyDescent="0.3">
      <c r="B4" s="16" t="s">
        <v>19</v>
      </c>
      <c r="C4" s="16" t="s">
        <v>18</v>
      </c>
      <c r="E4" t="str">
        <f ca="1">_xlfn.FORMULATEXT(E5)</f>
        <v>=B10</v>
      </c>
      <c r="F4" t="str">
        <f t="shared" ref="F4:N4" ca="1" si="0">_xlfn.FORMULATEXT(F5)</f>
        <v>=C5+B5</v>
      </c>
      <c r="G4" t="str">
        <f t="shared" ca="1" si="0"/>
        <v>=SOM(B5:B10)</v>
      </c>
      <c r="H4" t="str">
        <f t="shared" ca="1" si="0"/>
        <v>=GEMIDDELDE(C5:C10)</v>
      </c>
      <c r="I4" t="str">
        <f t="shared" ca="1" si="0"/>
        <v>=AANTAL(C4:C7)</v>
      </c>
      <c r="J4" t="str">
        <f t="shared" ca="1" si="0"/>
        <v>=AANTALARG(C4:C7)</v>
      </c>
      <c r="K4" t="str">
        <f t="shared" ca="1" si="0"/>
        <v>=MIN(B10:B14)</v>
      </c>
      <c r="L4" t="str">
        <f t="shared" ca="1" si="0"/>
        <v>=MAX(B10:B14)</v>
      </c>
      <c r="M4" t="str">
        <f t="shared" ca="1" si="0"/>
        <v>=ALS(M8&gt;=5;"geslaagd";"gebuisd")</v>
      </c>
      <c r="N4" t="str">
        <f t="shared" ca="1" si="0"/>
        <v>=VANDAAG()</v>
      </c>
    </row>
    <row r="5" spans="1:14" ht="15.75" thickBot="1" x14ac:dyDescent="0.3">
      <c r="A5" s="4">
        <f>ROW()</f>
        <v>5</v>
      </c>
      <c r="B5" s="9">
        <v>1</v>
      </c>
      <c r="C5" s="10">
        <v>8</v>
      </c>
      <c r="D5" s="15"/>
      <c r="E5">
        <f>B10</f>
        <v>71</v>
      </c>
      <c r="F5">
        <f>C5+B5</f>
        <v>9</v>
      </c>
      <c r="G5">
        <f>SUM(B5:B10)</f>
        <v>216</v>
      </c>
      <c r="H5">
        <f>AVERAGE(C5:C10)</f>
        <v>43</v>
      </c>
      <c r="I5">
        <f>COUNT(C4:C7)</f>
        <v>3</v>
      </c>
      <c r="J5">
        <f>COUNTA(C4:C7)</f>
        <v>4</v>
      </c>
      <c r="K5">
        <f>MIN(B10:B14)</f>
        <v>71</v>
      </c>
      <c r="L5">
        <f>MAX(B10:B14)</f>
        <v>127</v>
      </c>
      <c r="M5" s="21" t="str">
        <f>IF(M8&gt;=5,"geslaagd","gebuisd")</f>
        <v>gebuisd</v>
      </c>
      <c r="N5" s="6">
        <f ca="1">TODAY()</f>
        <v>44587</v>
      </c>
    </row>
    <row r="6" spans="1:14" x14ac:dyDescent="0.25">
      <c r="A6" s="4">
        <f>ROW()</f>
        <v>6</v>
      </c>
      <c r="B6" s="11">
        <v>15</v>
      </c>
      <c r="C6" s="12">
        <v>22</v>
      </c>
      <c r="D6" s="15"/>
    </row>
    <row r="7" spans="1:14" ht="15.75" thickBot="1" x14ac:dyDescent="0.3">
      <c r="A7" s="4">
        <f>ROW()</f>
        <v>7</v>
      </c>
      <c r="B7" s="11">
        <v>29</v>
      </c>
      <c r="C7" s="12">
        <v>36</v>
      </c>
      <c r="D7" s="15"/>
      <c r="E7" t="str">
        <f ca="1">_xlfn.FORMULATEXT(E8)</f>
        <v>=C14</v>
      </c>
      <c r="F7" t="str">
        <f ca="1">_xlfn.FORMULATEXT(F8)</f>
        <v>=C12-C7</v>
      </c>
      <c r="M7" s="4" t="s">
        <v>37</v>
      </c>
    </row>
    <row r="8" spans="1:14" ht="15.75" thickBot="1" x14ac:dyDescent="0.3">
      <c r="A8" s="4">
        <f>ROW()</f>
        <v>8</v>
      </c>
      <c r="B8" s="11">
        <v>43</v>
      </c>
      <c r="C8" s="12">
        <v>50</v>
      </c>
      <c r="D8" s="15"/>
      <c r="E8">
        <f>C14</f>
        <v>134</v>
      </c>
      <c r="F8">
        <f>C12-C7</f>
        <v>70</v>
      </c>
      <c r="M8" s="20">
        <v>4</v>
      </c>
    </row>
    <row r="9" spans="1:14" x14ac:dyDescent="0.25">
      <c r="A9" s="4">
        <f>ROW()</f>
        <v>9</v>
      </c>
      <c r="B9" s="11">
        <v>57</v>
      </c>
      <c r="C9" s="12">
        <v>64</v>
      </c>
      <c r="D9" s="15"/>
    </row>
    <row r="10" spans="1:14" x14ac:dyDescent="0.25">
      <c r="A10" s="4">
        <f>ROW()</f>
        <v>10</v>
      </c>
      <c r="B10" s="11">
        <v>71</v>
      </c>
      <c r="C10" s="12">
        <v>78</v>
      </c>
      <c r="D10" s="15"/>
      <c r="F10" t="str">
        <f ca="1">_xlfn.FORMULATEXT(F11)</f>
        <v>=B7*C5</v>
      </c>
    </row>
    <row r="11" spans="1:14" x14ac:dyDescent="0.25">
      <c r="A11" s="4">
        <f>ROW()</f>
        <v>11</v>
      </c>
      <c r="B11" s="11">
        <v>85</v>
      </c>
      <c r="C11" s="12">
        <v>92</v>
      </c>
      <c r="D11" s="15"/>
      <c r="F11">
        <f>B7*C5</f>
        <v>232</v>
      </c>
    </row>
    <row r="12" spans="1:14" x14ac:dyDescent="0.25">
      <c r="A12" s="4">
        <f>ROW()</f>
        <v>12</v>
      </c>
      <c r="B12" s="11">
        <v>99</v>
      </c>
      <c r="C12" s="12">
        <v>106</v>
      </c>
      <c r="D12" s="15"/>
    </row>
    <row r="13" spans="1:14" x14ac:dyDescent="0.25">
      <c r="A13" s="4">
        <f>ROW()</f>
        <v>13</v>
      </c>
      <c r="B13" s="11">
        <v>113</v>
      </c>
      <c r="C13" s="12">
        <v>120</v>
      </c>
      <c r="D13" s="15"/>
      <c r="F13" t="str">
        <f ca="1">_xlfn.FORMULATEXT(F14)</f>
        <v>=C13/C5</v>
      </c>
    </row>
    <row r="14" spans="1:14" ht="15.75" thickBot="1" x14ac:dyDescent="0.3">
      <c r="A14" s="4">
        <f>ROW()</f>
        <v>14</v>
      </c>
      <c r="B14" s="13">
        <v>127</v>
      </c>
      <c r="C14" s="14">
        <v>134</v>
      </c>
      <c r="D14" s="15"/>
      <c r="F14">
        <f>C13/C5</f>
        <v>15</v>
      </c>
    </row>
    <row r="15" spans="1:14" ht="45" x14ac:dyDescent="0.25">
      <c r="E15" s="17" t="s">
        <v>35</v>
      </c>
      <c r="F15" s="17"/>
    </row>
    <row r="18" spans="2:6" x14ac:dyDescent="0.25">
      <c r="B18" t="s">
        <v>68</v>
      </c>
    </row>
    <row r="19" spans="2:6" ht="15.75" thickBot="1" x14ac:dyDescent="0.3"/>
    <row r="20" spans="2:6" ht="21.75" x14ac:dyDescent="0.25">
      <c r="B20" s="27" t="s">
        <v>69</v>
      </c>
      <c r="C20" s="28"/>
      <c r="D20" s="29"/>
      <c r="E20" s="30"/>
      <c r="F20" s="32"/>
    </row>
    <row r="21" spans="2:6" ht="21.75" x14ac:dyDescent="0.25">
      <c r="B21" s="31" t="s">
        <v>70</v>
      </c>
      <c r="C21" s="32"/>
      <c r="D21" s="15"/>
      <c r="E21" s="33"/>
      <c r="F21" s="32"/>
    </row>
    <row r="22" spans="2:6" ht="21.75" x14ac:dyDescent="0.25">
      <c r="B22" s="31" t="s">
        <v>71</v>
      </c>
      <c r="C22" s="32"/>
      <c r="D22" s="15"/>
      <c r="E22" s="33"/>
      <c r="F22" s="32"/>
    </row>
    <row r="23" spans="2:6" ht="22.5" thickBot="1" x14ac:dyDescent="0.3">
      <c r="B23" s="34" t="s">
        <v>72</v>
      </c>
      <c r="C23" s="35"/>
      <c r="D23" s="36"/>
      <c r="E23" s="37"/>
      <c r="F23" s="32"/>
    </row>
  </sheetData>
  <conditionalFormatting sqref="M5">
    <cfRule type="containsText" dxfId="1" priority="1" operator="containsText" text="gebuisd">
      <formula>NOT(ISERROR(SEARCH("gebuisd",M5)))</formula>
    </cfRule>
    <cfRule type="containsText" dxfId="0" priority="2" operator="containsText" text="geslaagd">
      <formula>NOT(ISERROR(SEARCH("geslaagd",M5)))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027DB-E68E-48D1-BB67-53EAB5341461}">
  <dimension ref="A1:E15"/>
  <sheetViews>
    <sheetView zoomScaleNormal="100" workbookViewId="0">
      <selection activeCell="D15" sqref="D15"/>
    </sheetView>
  </sheetViews>
  <sheetFormatPr defaultRowHeight="15" x14ac:dyDescent="0.25"/>
  <cols>
    <col min="2" max="2" width="71.140625" bestFit="1" customWidth="1"/>
  </cols>
  <sheetData>
    <row r="1" spans="1:5" ht="20.25" thickBot="1" x14ac:dyDescent="0.35">
      <c r="B1" s="8" t="s">
        <v>59</v>
      </c>
    </row>
    <row r="2" spans="1:5" ht="15.75" thickTop="1" x14ac:dyDescent="0.25"/>
    <row r="5" spans="1:5" x14ac:dyDescent="0.25">
      <c r="A5" s="4">
        <v>1</v>
      </c>
      <c r="B5" s="4" t="s">
        <v>50</v>
      </c>
    </row>
    <row r="6" spans="1:5" x14ac:dyDescent="0.25">
      <c r="B6" t="s">
        <v>51</v>
      </c>
      <c r="C6" t="s">
        <v>63</v>
      </c>
      <c r="D6" t="s">
        <v>60</v>
      </c>
    </row>
    <row r="7" spans="1:5" x14ac:dyDescent="0.25">
      <c r="D7" t="s">
        <v>64</v>
      </c>
    </row>
    <row r="8" spans="1:5" x14ac:dyDescent="0.25">
      <c r="B8" t="s">
        <v>52</v>
      </c>
      <c r="D8" t="s">
        <v>65</v>
      </c>
      <c r="E8" s="25" t="s">
        <v>66</v>
      </c>
    </row>
    <row r="10" spans="1:5" x14ac:dyDescent="0.25">
      <c r="A10" s="4">
        <v>2</v>
      </c>
      <c r="B10" s="4" t="s">
        <v>53</v>
      </c>
    </row>
    <row r="11" spans="1:5" x14ac:dyDescent="0.25">
      <c r="B11" t="s">
        <v>54</v>
      </c>
    </row>
    <row r="12" spans="1:5" x14ac:dyDescent="0.25">
      <c r="B12" t="s">
        <v>55</v>
      </c>
    </row>
    <row r="13" spans="1:5" x14ac:dyDescent="0.25">
      <c r="B13" t="s">
        <v>56</v>
      </c>
    </row>
    <row r="14" spans="1:5" x14ac:dyDescent="0.25">
      <c r="B14" t="s">
        <v>57</v>
      </c>
    </row>
    <row r="15" spans="1:5" x14ac:dyDescent="0.25">
      <c r="B15" t="s">
        <v>58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BB8D-B0D9-470A-BBBF-F27C6E189830}">
  <dimension ref="B1:Y26"/>
  <sheetViews>
    <sheetView workbookViewId="0">
      <selection activeCell="P7" sqref="P7"/>
    </sheetView>
  </sheetViews>
  <sheetFormatPr defaultRowHeight="15" x14ac:dyDescent="0.25"/>
  <cols>
    <col min="2" max="2" width="13.5703125" customWidth="1"/>
  </cols>
  <sheetData>
    <row r="1" spans="2:21" ht="20.25" thickBot="1" x14ac:dyDescent="0.35">
      <c r="B1" s="8" t="s">
        <v>79</v>
      </c>
      <c r="C1" s="8"/>
      <c r="D1" s="8"/>
      <c r="E1" s="8"/>
      <c r="F1" s="8"/>
      <c r="G1" s="8"/>
    </row>
    <row r="2" spans="2:21" ht="16.5" thickTop="1" thickBot="1" x14ac:dyDescent="0.3"/>
    <row r="3" spans="2:21" ht="15.75" thickBot="1" x14ac:dyDescent="0.3">
      <c r="B3" s="22" t="s">
        <v>45</v>
      </c>
      <c r="C3" s="23"/>
      <c r="D3" s="23"/>
      <c r="E3" s="23"/>
      <c r="F3" s="23"/>
      <c r="G3" s="23"/>
      <c r="H3" s="23"/>
      <c r="I3" s="24"/>
    </row>
    <row r="4" spans="2:21" x14ac:dyDescent="0.25">
      <c r="B4" t="s">
        <v>43</v>
      </c>
    </row>
    <row r="5" spans="2:21" x14ac:dyDescent="0.25">
      <c r="B5" t="s">
        <v>61</v>
      </c>
    </row>
    <row r="6" spans="2:21" x14ac:dyDescent="0.25">
      <c r="B6" t="s">
        <v>62</v>
      </c>
    </row>
    <row r="7" spans="2:21" x14ac:dyDescent="0.25">
      <c r="B7" t="s">
        <v>44</v>
      </c>
    </row>
    <row r="9" spans="2:21" x14ac:dyDescent="0.25">
      <c r="C9" t="s">
        <v>7</v>
      </c>
    </row>
    <row r="10" spans="2:21" x14ac:dyDescent="0.25">
      <c r="C10" s="2" cm="1">
        <f t="array" ref="C10:G14">_xlfn.SEQUENCE(5,5,2,2)</f>
        <v>2</v>
      </c>
      <c r="D10" s="2">
        <v>4</v>
      </c>
      <c r="E10" s="2">
        <v>6</v>
      </c>
      <c r="F10" s="2">
        <v>8</v>
      </c>
      <c r="G10" s="2">
        <v>10</v>
      </c>
    </row>
    <row r="11" spans="2:21" x14ac:dyDescent="0.25">
      <c r="C11" s="2">
        <v>12</v>
      </c>
      <c r="D11" s="2">
        <v>14</v>
      </c>
      <c r="E11" s="2">
        <v>16</v>
      </c>
      <c r="F11" s="2">
        <v>18</v>
      </c>
      <c r="G11" s="2">
        <v>20</v>
      </c>
    </row>
    <row r="12" spans="2:21" x14ac:dyDescent="0.25">
      <c r="C12" s="2">
        <v>22</v>
      </c>
      <c r="D12" s="2">
        <v>24</v>
      </c>
      <c r="E12" s="2">
        <v>26</v>
      </c>
      <c r="F12" s="2">
        <v>28</v>
      </c>
      <c r="G12" s="2">
        <v>30</v>
      </c>
    </row>
    <row r="13" spans="2:21" x14ac:dyDescent="0.25">
      <c r="C13" s="2">
        <v>32</v>
      </c>
      <c r="D13" s="2">
        <v>34</v>
      </c>
      <c r="E13" s="2">
        <v>36</v>
      </c>
      <c r="F13" s="2">
        <v>38</v>
      </c>
      <c r="G13" s="2">
        <v>40</v>
      </c>
    </row>
    <row r="14" spans="2:21" x14ac:dyDescent="0.25">
      <c r="C14" s="2">
        <v>42</v>
      </c>
      <c r="D14" s="2">
        <v>44</v>
      </c>
      <c r="E14" s="2">
        <v>46</v>
      </c>
      <c r="F14" s="2">
        <v>48</v>
      </c>
      <c r="G14" s="2">
        <v>50</v>
      </c>
    </row>
    <row r="15" spans="2:21" ht="15.75" thickBot="1" x14ac:dyDescent="0.3"/>
    <row r="16" spans="2:21" ht="15.75" thickBot="1" x14ac:dyDescent="0.3">
      <c r="C16" s="5" t="s">
        <v>46</v>
      </c>
      <c r="I16" s="5" t="s">
        <v>47</v>
      </c>
      <c r="O16" s="5" t="s">
        <v>48</v>
      </c>
      <c r="U16" s="5" t="s">
        <v>49</v>
      </c>
    </row>
    <row r="17" spans="3:25" x14ac:dyDescent="0.25">
      <c r="C17">
        <f>C10</f>
        <v>2</v>
      </c>
      <c r="D17">
        <f t="shared" ref="D17:G17" si="0">D10</f>
        <v>4</v>
      </c>
      <c r="E17">
        <f t="shared" si="0"/>
        <v>6</v>
      </c>
      <c r="F17">
        <f t="shared" si="0"/>
        <v>8</v>
      </c>
      <c r="G17">
        <f t="shared" si="0"/>
        <v>10</v>
      </c>
      <c r="I17">
        <f>$C$10</f>
        <v>2</v>
      </c>
      <c r="J17">
        <f t="shared" ref="J17:M17" si="1">$C$10</f>
        <v>2</v>
      </c>
      <c r="K17">
        <f t="shared" si="1"/>
        <v>2</v>
      </c>
      <c r="L17">
        <f t="shared" si="1"/>
        <v>2</v>
      </c>
      <c r="M17">
        <f t="shared" si="1"/>
        <v>2</v>
      </c>
      <c r="O17">
        <f>C$10</f>
        <v>2</v>
      </c>
      <c r="P17">
        <f t="shared" ref="P17:S21" si="2">D$10</f>
        <v>4</v>
      </c>
      <c r="Q17">
        <f t="shared" si="2"/>
        <v>6</v>
      </c>
      <c r="R17">
        <f t="shared" si="2"/>
        <v>8</v>
      </c>
      <c r="S17">
        <f t="shared" si="2"/>
        <v>10</v>
      </c>
      <c r="U17">
        <f>$C10</f>
        <v>2</v>
      </c>
      <c r="V17">
        <f t="shared" ref="V17:Y17" si="3">$C10</f>
        <v>2</v>
      </c>
      <c r="W17">
        <f t="shared" si="3"/>
        <v>2</v>
      </c>
      <c r="X17">
        <f t="shared" si="3"/>
        <v>2</v>
      </c>
      <c r="Y17">
        <f t="shared" si="3"/>
        <v>2</v>
      </c>
    </row>
    <row r="18" spans="3:25" x14ac:dyDescent="0.25">
      <c r="C18">
        <f t="shared" ref="C18:G21" si="4">C11</f>
        <v>12</v>
      </c>
      <c r="D18">
        <f t="shared" si="4"/>
        <v>14</v>
      </c>
      <c r="E18">
        <f t="shared" si="4"/>
        <v>16</v>
      </c>
      <c r="F18">
        <f t="shared" si="4"/>
        <v>18</v>
      </c>
      <c r="G18">
        <f t="shared" si="4"/>
        <v>20</v>
      </c>
      <c r="I18">
        <f t="shared" ref="I18:M21" si="5">$C$10</f>
        <v>2</v>
      </c>
      <c r="J18">
        <f t="shared" si="5"/>
        <v>2</v>
      </c>
      <c r="K18">
        <f t="shared" si="5"/>
        <v>2</v>
      </c>
      <c r="L18">
        <f t="shared" si="5"/>
        <v>2</v>
      </c>
      <c r="M18">
        <f t="shared" si="5"/>
        <v>2</v>
      </c>
      <c r="O18">
        <f t="shared" ref="O18:O21" si="6">C$10</f>
        <v>2</v>
      </c>
      <c r="P18">
        <f t="shared" si="2"/>
        <v>4</v>
      </c>
      <c r="Q18">
        <f t="shared" si="2"/>
        <v>6</v>
      </c>
      <c r="R18">
        <f t="shared" si="2"/>
        <v>8</v>
      </c>
      <c r="S18">
        <f t="shared" si="2"/>
        <v>10</v>
      </c>
      <c r="U18">
        <f t="shared" ref="U18:Y21" si="7">$C11</f>
        <v>12</v>
      </c>
      <c r="V18">
        <f t="shared" si="7"/>
        <v>12</v>
      </c>
      <c r="W18">
        <f t="shared" si="7"/>
        <v>12</v>
      </c>
      <c r="X18">
        <f t="shared" si="7"/>
        <v>12</v>
      </c>
      <c r="Y18">
        <f t="shared" si="7"/>
        <v>12</v>
      </c>
    </row>
    <row r="19" spans="3:25" x14ac:dyDescent="0.25">
      <c r="C19">
        <f t="shared" si="4"/>
        <v>22</v>
      </c>
      <c r="D19">
        <f t="shared" si="4"/>
        <v>24</v>
      </c>
      <c r="E19">
        <f t="shared" si="4"/>
        <v>26</v>
      </c>
      <c r="F19">
        <f t="shared" si="4"/>
        <v>28</v>
      </c>
      <c r="G19">
        <f t="shared" si="4"/>
        <v>30</v>
      </c>
      <c r="I19">
        <f t="shared" si="5"/>
        <v>2</v>
      </c>
      <c r="J19">
        <f t="shared" si="5"/>
        <v>2</v>
      </c>
      <c r="K19">
        <f t="shared" si="5"/>
        <v>2</v>
      </c>
      <c r="L19">
        <f t="shared" si="5"/>
        <v>2</v>
      </c>
      <c r="M19">
        <f t="shared" si="5"/>
        <v>2</v>
      </c>
      <c r="O19">
        <f t="shared" si="6"/>
        <v>2</v>
      </c>
      <c r="P19">
        <f t="shared" si="2"/>
        <v>4</v>
      </c>
      <c r="Q19">
        <f t="shared" si="2"/>
        <v>6</v>
      </c>
      <c r="R19">
        <f t="shared" si="2"/>
        <v>8</v>
      </c>
      <c r="S19">
        <f t="shared" si="2"/>
        <v>10</v>
      </c>
      <c r="U19">
        <f t="shared" si="7"/>
        <v>22</v>
      </c>
      <c r="V19">
        <f t="shared" si="7"/>
        <v>22</v>
      </c>
      <c r="W19">
        <f t="shared" si="7"/>
        <v>22</v>
      </c>
      <c r="X19">
        <f t="shared" si="7"/>
        <v>22</v>
      </c>
      <c r="Y19">
        <f t="shared" si="7"/>
        <v>22</v>
      </c>
    </row>
    <row r="20" spans="3:25" x14ac:dyDescent="0.25">
      <c r="C20">
        <f t="shared" si="4"/>
        <v>32</v>
      </c>
      <c r="D20">
        <f t="shared" si="4"/>
        <v>34</v>
      </c>
      <c r="E20">
        <f t="shared" si="4"/>
        <v>36</v>
      </c>
      <c r="F20">
        <f t="shared" si="4"/>
        <v>38</v>
      </c>
      <c r="G20">
        <f t="shared" si="4"/>
        <v>40</v>
      </c>
      <c r="I20">
        <f t="shared" si="5"/>
        <v>2</v>
      </c>
      <c r="J20">
        <f t="shared" si="5"/>
        <v>2</v>
      </c>
      <c r="K20">
        <f t="shared" si="5"/>
        <v>2</v>
      </c>
      <c r="L20">
        <f t="shared" si="5"/>
        <v>2</v>
      </c>
      <c r="M20">
        <f t="shared" si="5"/>
        <v>2</v>
      </c>
      <c r="O20">
        <f t="shared" si="6"/>
        <v>2</v>
      </c>
      <c r="P20">
        <f t="shared" si="2"/>
        <v>4</v>
      </c>
      <c r="Q20">
        <f t="shared" si="2"/>
        <v>6</v>
      </c>
      <c r="R20">
        <f t="shared" si="2"/>
        <v>8</v>
      </c>
      <c r="S20">
        <f t="shared" si="2"/>
        <v>10</v>
      </c>
      <c r="U20">
        <f t="shared" si="7"/>
        <v>32</v>
      </c>
      <c r="V20">
        <f t="shared" si="7"/>
        <v>32</v>
      </c>
      <c r="W20">
        <f t="shared" si="7"/>
        <v>32</v>
      </c>
      <c r="X20">
        <f t="shared" si="7"/>
        <v>32</v>
      </c>
      <c r="Y20">
        <f t="shared" si="7"/>
        <v>32</v>
      </c>
    </row>
    <row r="21" spans="3:25" x14ac:dyDescent="0.25">
      <c r="C21">
        <f t="shared" si="4"/>
        <v>42</v>
      </c>
      <c r="D21">
        <f t="shared" si="4"/>
        <v>44</v>
      </c>
      <c r="E21">
        <f t="shared" si="4"/>
        <v>46</v>
      </c>
      <c r="F21">
        <f t="shared" si="4"/>
        <v>48</v>
      </c>
      <c r="G21">
        <f t="shared" si="4"/>
        <v>50</v>
      </c>
      <c r="I21">
        <f t="shared" si="5"/>
        <v>2</v>
      </c>
      <c r="J21">
        <f t="shared" si="5"/>
        <v>2</v>
      </c>
      <c r="K21">
        <f t="shared" si="5"/>
        <v>2</v>
      </c>
      <c r="L21">
        <f t="shared" si="5"/>
        <v>2</v>
      </c>
      <c r="M21">
        <f t="shared" si="5"/>
        <v>2</v>
      </c>
      <c r="O21">
        <f t="shared" si="6"/>
        <v>2</v>
      </c>
      <c r="P21">
        <f t="shared" si="2"/>
        <v>4</v>
      </c>
      <c r="Q21">
        <f t="shared" si="2"/>
        <v>6</v>
      </c>
      <c r="R21">
        <f t="shared" si="2"/>
        <v>8</v>
      </c>
      <c r="S21">
        <f t="shared" si="2"/>
        <v>10</v>
      </c>
      <c r="U21">
        <f t="shared" si="7"/>
        <v>42</v>
      </c>
      <c r="V21">
        <f t="shared" si="7"/>
        <v>42</v>
      </c>
      <c r="W21">
        <f t="shared" si="7"/>
        <v>42</v>
      </c>
      <c r="X21">
        <f t="shared" si="7"/>
        <v>42</v>
      </c>
      <c r="Y21">
        <f t="shared" si="7"/>
        <v>42</v>
      </c>
    </row>
    <row r="24" spans="3:25" x14ac:dyDescent="0.25">
      <c r="C24" s="4" t="s">
        <v>39</v>
      </c>
    </row>
    <row r="25" spans="3:25" x14ac:dyDescent="0.25">
      <c r="C25" s="4"/>
    </row>
    <row r="26" spans="3:25" x14ac:dyDescent="0.25">
      <c r="C26" s="4" t="s">
        <v>40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2439-BFB4-42F1-8911-CB9ECD3D4218}">
  <dimension ref="A1:AA168"/>
  <sheetViews>
    <sheetView workbookViewId="0">
      <selection activeCell="I10" sqref="I10"/>
    </sheetView>
  </sheetViews>
  <sheetFormatPr defaultRowHeight="15" x14ac:dyDescent="0.25"/>
  <cols>
    <col min="1" max="1" width="12.85546875" customWidth="1"/>
    <col min="2" max="2" width="16.140625" customWidth="1"/>
    <col min="3" max="3" width="9.5703125" customWidth="1"/>
    <col min="4" max="4" width="12" customWidth="1"/>
    <col min="5" max="5" width="15.5703125" customWidth="1"/>
    <col min="6" max="6" width="15.140625" customWidth="1"/>
    <col min="7" max="7" width="13.5703125" customWidth="1"/>
    <col min="8" max="8" width="12.140625" customWidth="1"/>
    <col min="9" max="9" width="15.42578125" customWidth="1"/>
    <col min="10" max="10" width="14.85546875" customWidth="1"/>
    <col min="11" max="11" width="13" customWidth="1"/>
    <col min="12" max="12" width="13.5703125" customWidth="1"/>
    <col min="13" max="13" width="14.28515625" customWidth="1"/>
    <col min="14" max="14" width="20.85546875" customWidth="1"/>
    <col min="15" max="15" width="13.28515625" customWidth="1"/>
    <col min="16" max="16" width="13.5703125" customWidth="1"/>
    <col min="17" max="17" width="13" customWidth="1"/>
    <col min="18" max="18" width="10.42578125" customWidth="1"/>
    <col min="19" max="19" width="11.140625" customWidth="1"/>
    <col min="20" max="20" width="11.7109375" customWidth="1"/>
    <col min="21" max="21" width="12.42578125" customWidth="1"/>
    <col min="23" max="23" width="9.85546875" customWidth="1"/>
    <col min="25" max="25" width="10.42578125" customWidth="1"/>
  </cols>
  <sheetData>
    <row r="1" spans="1:27" ht="20.25" thickBot="1" x14ac:dyDescent="0.35">
      <c r="B1" s="8" t="s">
        <v>80</v>
      </c>
    </row>
    <row r="2" spans="1:27" ht="15.75" thickTop="1" x14ac:dyDescent="0.25"/>
    <row r="3" spans="1:27" x14ac:dyDescent="0.25">
      <c r="B3" t="s">
        <v>85</v>
      </c>
    </row>
    <row r="5" spans="1:27" x14ac:dyDescent="0.25">
      <c r="B5" t="s">
        <v>772</v>
      </c>
    </row>
    <row r="6" spans="1:27" x14ac:dyDescent="0.25">
      <c r="B6" t="s">
        <v>773</v>
      </c>
    </row>
    <row r="7" spans="1:27" x14ac:dyDescent="0.25">
      <c r="B7" t="s">
        <v>774</v>
      </c>
    </row>
    <row r="10" spans="1:27" x14ac:dyDescent="0.25">
      <c r="A10" s="49" t="s">
        <v>775</v>
      </c>
      <c r="B10" s="48"/>
    </row>
    <row r="12" spans="1:27" x14ac:dyDescent="0.25">
      <c r="A12" t="s">
        <v>86</v>
      </c>
      <c r="B12" t="s">
        <v>87</v>
      </c>
      <c r="C12" t="s">
        <v>88</v>
      </c>
      <c r="D12" t="s">
        <v>89</v>
      </c>
      <c r="E12" t="s">
        <v>90</v>
      </c>
      <c r="F12" t="s">
        <v>91</v>
      </c>
      <c r="G12" t="s">
        <v>92</v>
      </c>
      <c r="H12" t="s">
        <v>93</v>
      </c>
      <c r="I12" t="s">
        <v>94</v>
      </c>
      <c r="J12" t="s">
        <v>95</v>
      </c>
      <c r="K12" t="s">
        <v>96</v>
      </c>
      <c r="L12" t="s">
        <v>97</v>
      </c>
      <c r="M12" t="s">
        <v>98</v>
      </c>
      <c r="N12" t="s">
        <v>99</v>
      </c>
      <c r="O12" t="s">
        <v>100</v>
      </c>
      <c r="P12" t="s">
        <v>101</v>
      </c>
      <c r="Q12" t="s">
        <v>102</v>
      </c>
      <c r="R12" t="s">
        <v>103</v>
      </c>
      <c r="S12" t="s">
        <v>104</v>
      </c>
      <c r="T12" t="s">
        <v>105</v>
      </c>
      <c r="U12" t="s">
        <v>106</v>
      </c>
      <c r="V12" t="s">
        <v>107</v>
      </c>
      <c r="W12" t="s">
        <v>108</v>
      </c>
      <c r="X12" t="s">
        <v>109</v>
      </c>
      <c r="Y12" t="s">
        <v>110</v>
      </c>
      <c r="Z12" t="s">
        <v>111</v>
      </c>
      <c r="AA12" t="s">
        <v>112</v>
      </c>
    </row>
    <row r="13" spans="1:27" x14ac:dyDescent="0.25">
      <c r="A13" t="s">
        <v>113</v>
      </c>
      <c r="B13" t="s">
        <v>114</v>
      </c>
      <c r="C13" t="s">
        <v>115</v>
      </c>
      <c r="D13">
        <v>32</v>
      </c>
      <c r="E13" t="s">
        <v>17</v>
      </c>
      <c r="F13">
        <v>20170220</v>
      </c>
      <c r="G13">
        <v>254</v>
      </c>
      <c r="H13">
        <v>104327</v>
      </c>
      <c r="I13" t="s">
        <v>116</v>
      </c>
      <c r="J13" t="s">
        <v>117</v>
      </c>
      <c r="K13" t="s">
        <v>118</v>
      </c>
      <c r="L13" t="s">
        <v>119</v>
      </c>
      <c r="M13">
        <v>57</v>
      </c>
      <c r="N13">
        <v>842</v>
      </c>
      <c r="P13" t="s">
        <v>120</v>
      </c>
      <c r="Q13" t="s">
        <v>117</v>
      </c>
      <c r="S13" t="s">
        <v>121</v>
      </c>
      <c r="T13" t="s">
        <v>122</v>
      </c>
      <c r="U13">
        <v>130</v>
      </c>
      <c r="V13" t="s">
        <v>123</v>
      </c>
      <c r="W13">
        <v>3</v>
      </c>
      <c r="X13" t="s">
        <v>124</v>
      </c>
      <c r="Y13">
        <v>78</v>
      </c>
      <c r="Z13">
        <v>6</v>
      </c>
      <c r="AA13">
        <v>0</v>
      </c>
    </row>
    <row r="14" spans="1:27" x14ac:dyDescent="0.25">
      <c r="A14" t="s">
        <v>113</v>
      </c>
      <c r="B14" t="s">
        <v>114</v>
      </c>
      <c r="C14" t="s">
        <v>115</v>
      </c>
      <c r="D14">
        <v>32</v>
      </c>
      <c r="E14" t="s">
        <v>17</v>
      </c>
      <c r="F14">
        <v>20170220</v>
      </c>
      <c r="G14">
        <v>253</v>
      </c>
      <c r="H14">
        <v>106293</v>
      </c>
      <c r="I14" t="s">
        <v>125</v>
      </c>
      <c r="J14" t="s">
        <v>117</v>
      </c>
      <c r="K14" t="s">
        <v>118</v>
      </c>
      <c r="L14" t="s">
        <v>126</v>
      </c>
      <c r="M14">
        <v>204</v>
      </c>
      <c r="N14">
        <v>269</v>
      </c>
      <c r="P14" t="s">
        <v>127</v>
      </c>
      <c r="Q14" t="s">
        <v>117</v>
      </c>
      <c r="S14" t="s">
        <v>128</v>
      </c>
      <c r="T14" t="s">
        <v>129</v>
      </c>
      <c r="U14">
        <v>83</v>
      </c>
      <c r="V14" t="s">
        <v>130</v>
      </c>
      <c r="W14">
        <v>3</v>
      </c>
      <c r="X14" t="s">
        <v>124</v>
      </c>
      <c r="Y14">
        <v>103</v>
      </c>
      <c r="Z14">
        <v>8</v>
      </c>
      <c r="AA14">
        <v>3</v>
      </c>
    </row>
    <row r="15" spans="1:27" x14ac:dyDescent="0.25">
      <c r="A15" t="s">
        <v>113</v>
      </c>
      <c r="B15" t="s">
        <v>114</v>
      </c>
      <c r="C15" t="s">
        <v>115</v>
      </c>
      <c r="D15">
        <v>32</v>
      </c>
      <c r="E15" t="s">
        <v>17</v>
      </c>
      <c r="F15">
        <v>20170220</v>
      </c>
      <c r="G15">
        <v>250</v>
      </c>
      <c r="H15">
        <v>104327</v>
      </c>
      <c r="I15" t="s">
        <v>116</v>
      </c>
      <c r="J15" t="s">
        <v>117</v>
      </c>
      <c r="K15" t="s">
        <v>118</v>
      </c>
      <c r="L15" t="s">
        <v>119</v>
      </c>
      <c r="M15">
        <v>57</v>
      </c>
      <c r="N15">
        <v>842</v>
      </c>
      <c r="O15" t="s">
        <v>131</v>
      </c>
      <c r="P15" t="s">
        <v>132</v>
      </c>
      <c r="Q15" t="s">
        <v>117</v>
      </c>
      <c r="S15" t="s">
        <v>133</v>
      </c>
      <c r="T15" t="s">
        <v>134</v>
      </c>
      <c r="U15">
        <v>444</v>
      </c>
      <c r="V15" t="s">
        <v>135</v>
      </c>
      <c r="W15">
        <v>3</v>
      </c>
      <c r="X15" t="s">
        <v>136</v>
      </c>
      <c r="Y15">
        <v>45</v>
      </c>
      <c r="Z15">
        <v>4</v>
      </c>
      <c r="AA15">
        <v>0</v>
      </c>
    </row>
    <row r="16" spans="1:27" x14ac:dyDescent="0.25">
      <c r="A16" t="s">
        <v>113</v>
      </c>
      <c r="B16" t="s">
        <v>114</v>
      </c>
      <c r="C16" t="s">
        <v>115</v>
      </c>
      <c r="D16">
        <v>32</v>
      </c>
      <c r="E16" t="s">
        <v>17</v>
      </c>
      <c r="F16">
        <v>20170220</v>
      </c>
      <c r="G16">
        <v>247</v>
      </c>
      <c r="H16">
        <v>106293</v>
      </c>
      <c r="I16" t="s">
        <v>125</v>
      </c>
      <c r="J16" t="s">
        <v>117</v>
      </c>
      <c r="K16" t="s">
        <v>118</v>
      </c>
      <c r="L16" t="s">
        <v>126</v>
      </c>
      <c r="M16">
        <v>204</v>
      </c>
      <c r="N16">
        <v>269</v>
      </c>
      <c r="P16" t="s">
        <v>137</v>
      </c>
      <c r="Q16" t="s">
        <v>117</v>
      </c>
      <c r="R16">
        <v>193</v>
      </c>
      <c r="S16" t="s">
        <v>133</v>
      </c>
      <c r="T16" t="s">
        <v>138</v>
      </c>
      <c r="U16">
        <v>176</v>
      </c>
      <c r="V16" t="s">
        <v>139</v>
      </c>
      <c r="W16">
        <v>3</v>
      </c>
      <c r="X16" t="s">
        <v>136</v>
      </c>
      <c r="Y16">
        <v>132</v>
      </c>
      <c r="Z16">
        <v>15</v>
      </c>
      <c r="AA16">
        <v>2</v>
      </c>
    </row>
    <row r="17" spans="1:27" x14ac:dyDescent="0.25">
      <c r="A17" t="s">
        <v>140</v>
      </c>
      <c r="B17" t="s">
        <v>141</v>
      </c>
      <c r="C17" t="s">
        <v>142</v>
      </c>
      <c r="D17">
        <v>32</v>
      </c>
      <c r="E17" t="s">
        <v>17</v>
      </c>
      <c r="F17">
        <v>20170220</v>
      </c>
      <c r="G17">
        <v>254</v>
      </c>
      <c r="H17">
        <v>105963</v>
      </c>
      <c r="I17" t="s">
        <v>143</v>
      </c>
      <c r="J17" t="s">
        <v>117</v>
      </c>
      <c r="K17" t="s">
        <v>118</v>
      </c>
      <c r="L17" t="s">
        <v>144</v>
      </c>
      <c r="M17">
        <v>138</v>
      </c>
      <c r="N17">
        <v>421</v>
      </c>
      <c r="P17" t="s">
        <v>145</v>
      </c>
      <c r="Q17" t="s">
        <v>117</v>
      </c>
      <c r="R17">
        <v>173</v>
      </c>
      <c r="S17" t="s">
        <v>146</v>
      </c>
      <c r="T17" t="s">
        <v>147</v>
      </c>
      <c r="U17">
        <v>94</v>
      </c>
      <c r="V17" t="s">
        <v>148</v>
      </c>
      <c r="W17">
        <v>3</v>
      </c>
      <c r="X17" t="s">
        <v>124</v>
      </c>
      <c r="Y17">
        <v>102</v>
      </c>
      <c r="Z17">
        <v>0</v>
      </c>
      <c r="AA17">
        <v>0</v>
      </c>
    </row>
    <row r="18" spans="1:27" x14ac:dyDescent="0.25">
      <c r="A18" t="s">
        <v>140</v>
      </c>
      <c r="B18" t="s">
        <v>141</v>
      </c>
      <c r="C18" t="s">
        <v>142</v>
      </c>
      <c r="D18">
        <v>32</v>
      </c>
      <c r="E18" t="s">
        <v>17</v>
      </c>
      <c r="F18">
        <v>20170220</v>
      </c>
      <c r="G18">
        <v>249</v>
      </c>
      <c r="H18">
        <v>105963</v>
      </c>
      <c r="I18" t="s">
        <v>143</v>
      </c>
      <c r="J18" t="s">
        <v>117</v>
      </c>
      <c r="K18" t="s">
        <v>118</v>
      </c>
      <c r="L18" t="s">
        <v>144</v>
      </c>
      <c r="M18">
        <v>138</v>
      </c>
      <c r="N18">
        <v>421</v>
      </c>
      <c r="O18" t="s">
        <v>149</v>
      </c>
      <c r="P18" t="s">
        <v>150</v>
      </c>
      <c r="Q18" t="s">
        <v>117</v>
      </c>
      <c r="S18" t="s">
        <v>151</v>
      </c>
      <c r="T18" t="s">
        <v>152</v>
      </c>
      <c r="U18">
        <v>344</v>
      </c>
      <c r="V18" t="s">
        <v>153</v>
      </c>
      <c r="W18">
        <v>3</v>
      </c>
      <c r="X18" t="s">
        <v>136</v>
      </c>
      <c r="Y18">
        <v>96</v>
      </c>
      <c r="Z18">
        <v>2</v>
      </c>
      <c r="AA18">
        <v>2</v>
      </c>
    </row>
    <row r="19" spans="1:27" x14ac:dyDescent="0.25">
      <c r="A19" t="s">
        <v>154</v>
      </c>
      <c r="B19" t="s">
        <v>155</v>
      </c>
      <c r="C19" t="s">
        <v>142</v>
      </c>
      <c r="D19">
        <v>32</v>
      </c>
      <c r="E19" t="s">
        <v>17</v>
      </c>
      <c r="F19">
        <v>20170227</v>
      </c>
      <c r="G19">
        <v>247</v>
      </c>
      <c r="H19">
        <v>105963</v>
      </c>
      <c r="I19" t="s">
        <v>143</v>
      </c>
      <c r="J19" t="s">
        <v>117</v>
      </c>
      <c r="K19" t="s">
        <v>118</v>
      </c>
      <c r="L19" t="s">
        <v>156</v>
      </c>
      <c r="M19">
        <v>120</v>
      </c>
      <c r="N19">
        <v>478</v>
      </c>
      <c r="O19" t="s">
        <v>131</v>
      </c>
      <c r="P19" t="s">
        <v>157</v>
      </c>
      <c r="Q19" t="s">
        <v>117</v>
      </c>
      <c r="R19">
        <v>183</v>
      </c>
      <c r="S19" t="s">
        <v>151</v>
      </c>
      <c r="T19" t="s">
        <v>158</v>
      </c>
      <c r="U19">
        <v>259</v>
      </c>
      <c r="V19" t="s">
        <v>159</v>
      </c>
      <c r="W19">
        <v>3</v>
      </c>
      <c r="X19" t="s">
        <v>136</v>
      </c>
      <c r="Y19">
        <v>87</v>
      </c>
      <c r="Z19">
        <v>3</v>
      </c>
      <c r="AA19">
        <v>0</v>
      </c>
    </row>
    <row r="20" spans="1:27" x14ac:dyDescent="0.25">
      <c r="A20" t="s">
        <v>160</v>
      </c>
      <c r="B20" t="s">
        <v>161</v>
      </c>
      <c r="C20" t="s">
        <v>142</v>
      </c>
      <c r="D20">
        <v>32</v>
      </c>
      <c r="E20" t="s">
        <v>17</v>
      </c>
      <c r="F20">
        <v>20170501</v>
      </c>
      <c r="G20">
        <v>244</v>
      </c>
      <c r="H20">
        <v>104963</v>
      </c>
      <c r="I20" t="s">
        <v>162</v>
      </c>
      <c r="J20" t="s">
        <v>117</v>
      </c>
      <c r="K20" t="s">
        <v>118</v>
      </c>
      <c r="L20" t="s">
        <v>163</v>
      </c>
      <c r="M20">
        <v>266</v>
      </c>
      <c r="N20">
        <v>192</v>
      </c>
      <c r="P20" t="s">
        <v>164</v>
      </c>
      <c r="Q20" t="s">
        <v>117</v>
      </c>
      <c r="S20" t="s">
        <v>165</v>
      </c>
      <c r="T20" t="s">
        <v>166</v>
      </c>
      <c r="U20">
        <v>145</v>
      </c>
      <c r="V20" t="s">
        <v>167</v>
      </c>
      <c r="W20">
        <v>3</v>
      </c>
      <c r="X20" t="s">
        <v>136</v>
      </c>
      <c r="Y20">
        <v>51</v>
      </c>
      <c r="Z20">
        <v>0</v>
      </c>
      <c r="AA20">
        <v>0</v>
      </c>
    </row>
    <row r="21" spans="1:27" x14ac:dyDescent="0.25">
      <c r="A21" t="s">
        <v>168</v>
      </c>
      <c r="B21" t="s">
        <v>169</v>
      </c>
      <c r="C21" t="s">
        <v>170</v>
      </c>
      <c r="D21">
        <v>32</v>
      </c>
      <c r="E21" t="s">
        <v>17</v>
      </c>
      <c r="F21">
        <v>20170612</v>
      </c>
      <c r="G21">
        <v>248</v>
      </c>
      <c r="H21">
        <v>105074</v>
      </c>
      <c r="I21" t="s">
        <v>171</v>
      </c>
      <c r="J21" t="s">
        <v>172</v>
      </c>
      <c r="K21" t="s">
        <v>118</v>
      </c>
      <c r="L21" t="s">
        <v>173</v>
      </c>
      <c r="M21">
        <v>120</v>
      </c>
      <c r="N21">
        <v>457</v>
      </c>
      <c r="P21" t="s">
        <v>174</v>
      </c>
      <c r="Q21" t="s">
        <v>117</v>
      </c>
      <c r="S21" t="s">
        <v>175</v>
      </c>
      <c r="T21" t="s">
        <v>176</v>
      </c>
      <c r="U21">
        <v>179</v>
      </c>
      <c r="V21" t="s">
        <v>177</v>
      </c>
      <c r="W21">
        <v>3</v>
      </c>
      <c r="X21" t="s">
        <v>136</v>
      </c>
      <c r="Y21">
        <v>110</v>
      </c>
      <c r="Z21">
        <v>2</v>
      </c>
      <c r="AA21">
        <v>2</v>
      </c>
    </row>
    <row r="22" spans="1:27" x14ac:dyDescent="0.25">
      <c r="A22" t="s">
        <v>178</v>
      </c>
      <c r="B22" t="s">
        <v>179</v>
      </c>
      <c r="C22" t="s">
        <v>170</v>
      </c>
      <c r="D22">
        <v>32</v>
      </c>
      <c r="E22" t="s">
        <v>17</v>
      </c>
      <c r="F22">
        <v>20170626</v>
      </c>
      <c r="G22">
        <v>249</v>
      </c>
      <c r="H22">
        <v>104963</v>
      </c>
      <c r="I22" t="s">
        <v>162</v>
      </c>
      <c r="J22" t="s">
        <v>117</v>
      </c>
      <c r="K22" t="s">
        <v>118</v>
      </c>
      <c r="L22" t="s">
        <v>180</v>
      </c>
      <c r="M22">
        <v>271</v>
      </c>
      <c r="N22">
        <v>190</v>
      </c>
      <c r="P22" t="s">
        <v>181</v>
      </c>
      <c r="Q22" t="s">
        <v>182</v>
      </c>
      <c r="S22" t="s">
        <v>183</v>
      </c>
      <c r="T22" t="s">
        <v>184</v>
      </c>
      <c r="U22">
        <v>440</v>
      </c>
      <c r="V22" t="s">
        <v>159</v>
      </c>
      <c r="W22">
        <v>3</v>
      </c>
      <c r="X22" t="s">
        <v>136</v>
      </c>
      <c r="Y22">
        <v>59</v>
      </c>
      <c r="Z22">
        <v>0</v>
      </c>
      <c r="AA22">
        <v>1</v>
      </c>
    </row>
    <row r="23" spans="1:27" x14ac:dyDescent="0.25">
      <c r="A23" t="s">
        <v>185</v>
      </c>
      <c r="B23" t="s">
        <v>186</v>
      </c>
      <c r="C23" t="s">
        <v>142</v>
      </c>
      <c r="D23">
        <v>32</v>
      </c>
      <c r="E23" t="s">
        <v>17</v>
      </c>
      <c r="F23">
        <v>20170717</v>
      </c>
      <c r="G23">
        <v>253</v>
      </c>
      <c r="H23">
        <v>105963</v>
      </c>
      <c r="I23" t="s">
        <v>143</v>
      </c>
      <c r="J23" t="s">
        <v>117</v>
      </c>
      <c r="K23" t="s">
        <v>118</v>
      </c>
      <c r="L23" t="s">
        <v>187</v>
      </c>
      <c r="M23">
        <v>115</v>
      </c>
      <c r="N23">
        <v>475</v>
      </c>
      <c r="P23" t="s">
        <v>188</v>
      </c>
      <c r="Q23" t="s">
        <v>117</v>
      </c>
      <c r="R23">
        <v>180</v>
      </c>
      <c r="S23" t="s">
        <v>189</v>
      </c>
      <c r="T23" t="s">
        <v>190</v>
      </c>
      <c r="U23">
        <v>180</v>
      </c>
      <c r="V23" t="s">
        <v>191</v>
      </c>
      <c r="W23">
        <v>3</v>
      </c>
      <c r="X23" t="s">
        <v>124</v>
      </c>
      <c r="Y23">
        <v>80</v>
      </c>
      <c r="Z23">
        <v>5</v>
      </c>
      <c r="AA23">
        <v>3</v>
      </c>
    </row>
    <row r="24" spans="1:27" x14ac:dyDescent="0.25">
      <c r="A24" t="s">
        <v>185</v>
      </c>
      <c r="B24" t="s">
        <v>186</v>
      </c>
      <c r="C24" t="s">
        <v>142</v>
      </c>
      <c r="D24">
        <v>32</v>
      </c>
      <c r="E24" t="s">
        <v>17</v>
      </c>
      <c r="F24">
        <v>20170717</v>
      </c>
      <c r="G24">
        <v>248</v>
      </c>
      <c r="H24">
        <v>105963</v>
      </c>
      <c r="I24" t="s">
        <v>143</v>
      </c>
      <c r="J24" t="s">
        <v>117</v>
      </c>
      <c r="K24" t="s">
        <v>118</v>
      </c>
      <c r="L24" t="s">
        <v>187</v>
      </c>
      <c r="M24">
        <v>115</v>
      </c>
      <c r="N24">
        <v>475</v>
      </c>
      <c r="O24" t="s">
        <v>149</v>
      </c>
      <c r="P24" t="s">
        <v>192</v>
      </c>
      <c r="Q24" t="s">
        <v>117</v>
      </c>
      <c r="S24" t="s">
        <v>193</v>
      </c>
      <c r="T24" t="s">
        <v>194</v>
      </c>
      <c r="U24">
        <v>804</v>
      </c>
      <c r="V24" t="s">
        <v>195</v>
      </c>
      <c r="W24">
        <v>3</v>
      </c>
      <c r="X24" t="s">
        <v>136</v>
      </c>
      <c r="Y24">
        <v>125</v>
      </c>
      <c r="Z24">
        <v>6</v>
      </c>
      <c r="AA24">
        <v>1</v>
      </c>
    </row>
    <row r="25" spans="1:27" x14ac:dyDescent="0.25">
      <c r="A25" t="s">
        <v>196</v>
      </c>
      <c r="B25" t="s">
        <v>197</v>
      </c>
      <c r="C25" t="s">
        <v>115</v>
      </c>
      <c r="D25">
        <v>32</v>
      </c>
      <c r="E25" t="s">
        <v>17</v>
      </c>
      <c r="F25">
        <v>20170918</v>
      </c>
      <c r="G25">
        <v>249</v>
      </c>
      <c r="H25">
        <v>104963</v>
      </c>
      <c r="I25" t="s">
        <v>162</v>
      </c>
      <c r="J25" t="s">
        <v>117</v>
      </c>
      <c r="K25" t="s">
        <v>118</v>
      </c>
      <c r="L25" t="s">
        <v>198</v>
      </c>
      <c r="M25">
        <v>339</v>
      </c>
      <c r="N25">
        <v>139</v>
      </c>
      <c r="P25" t="s">
        <v>199</v>
      </c>
      <c r="Q25" t="s">
        <v>117</v>
      </c>
      <c r="S25" t="s">
        <v>200</v>
      </c>
      <c r="T25" t="s">
        <v>201</v>
      </c>
      <c r="U25">
        <v>178</v>
      </c>
      <c r="V25" t="s">
        <v>202</v>
      </c>
      <c r="W25">
        <v>3</v>
      </c>
      <c r="X25" t="s">
        <v>136</v>
      </c>
      <c r="Y25">
        <v>66</v>
      </c>
      <c r="Z25">
        <v>3</v>
      </c>
      <c r="AA25">
        <v>2</v>
      </c>
    </row>
    <row r="26" spans="1:27" x14ac:dyDescent="0.25">
      <c r="A26" t="s">
        <v>203</v>
      </c>
      <c r="B26" t="s">
        <v>204</v>
      </c>
      <c r="C26" t="s">
        <v>115</v>
      </c>
      <c r="D26">
        <v>32</v>
      </c>
      <c r="E26" t="s">
        <v>17</v>
      </c>
      <c r="F26">
        <v>20171002</v>
      </c>
      <c r="G26">
        <v>252</v>
      </c>
      <c r="H26">
        <v>104327</v>
      </c>
      <c r="I26" t="s">
        <v>116</v>
      </c>
      <c r="J26" t="s">
        <v>117</v>
      </c>
      <c r="K26" t="s">
        <v>118</v>
      </c>
      <c r="L26" t="s">
        <v>205</v>
      </c>
      <c r="M26">
        <v>73</v>
      </c>
      <c r="N26">
        <v>691</v>
      </c>
      <c r="P26" t="s">
        <v>206</v>
      </c>
      <c r="Q26" t="s">
        <v>117</v>
      </c>
      <c r="R26">
        <v>180</v>
      </c>
      <c r="S26" t="s">
        <v>207</v>
      </c>
      <c r="T26" t="s">
        <v>208</v>
      </c>
      <c r="U26">
        <v>122</v>
      </c>
      <c r="V26" t="s">
        <v>209</v>
      </c>
      <c r="W26">
        <v>3</v>
      </c>
      <c r="X26" t="s">
        <v>124</v>
      </c>
      <c r="Y26">
        <v>161</v>
      </c>
      <c r="Z26">
        <v>2</v>
      </c>
      <c r="AA26">
        <v>2</v>
      </c>
    </row>
    <row r="27" spans="1:27" x14ac:dyDescent="0.25">
      <c r="A27" t="s">
        <v>203</v>
      </c>
      <c r="B27" t="s">
        <v>204</v>
      </c>
      <c r="C27" t="s">
        <v>115</v>
      </c>
      <c r="D27">
        <v>32</v>
      </c>
      <c r="E27" t="s">
        <v>17</v>
      </c>
      <c r="F27">
        <v>20171002</v>
      </c>
      <c r="G27">
        <v>246</v>
      </c>
      <c r="H27">
        <v>104327</v>
      </c>
      <c r="I27" t="s">
        <v>116</v>
      </c>
      <c r="J27" t="s">
        <v>117</v>
      </c>
      <c r="K27" t="s">
        <v>118</v>
      </c>
      <c r="L27" t="s">
        <v>205</v>
      </c>
      <c r="M27">
        <v>73</v>
      </c>
      <c r="N27">
        <v>691</v>
      </c>
      <c r="O27" t="s">
        <v>149</v>
      </c>
      <c r="P27" t="s">
        <v>210</v>
      </c>
      <c r="Q27" t="s">
        <v>182</v>
      </c>
      <c r="S27" t="s">
        <v>211</v>
      </c>
      <c r="T27" t="s">
        <v>212</v>
      </c>
      <c r="U27">
        <v>494</v>
      </c>
      <c r="V27" t="s">
        <v>191</v>
      </c>
      <c r="W27">
        <v>3</v>
      </c>
      <c r="X27" t="s">
        <v>136</v>
      </c>
      <c r="Y27">
        <v>79</v>
      </c>
      <c r="Z27">
        <v>2</v>
      </c>
      <c r="AA27">
        <v>2</v>
      </c>
    </row>
    <row r="28" spans="1:27" x14ac:dyDescent="0.25">
      <c r="A28" t="s">
        <v>213</v>
      </c>
      <c r="B28" t="s">
        <v>214</v>
      </c>
      <c r="C28" t="s">
        <v>115</v>
      </c>
      <c r="D28">
        <v>32</v>
      </c>
      <c r="E28" t="s">
        <v>18</v>
      </c>
      <c r="F28">
        <v>20170102</v>
      </c>
      <c r="G28">
        <v>291</v>
      </c>
      <c r="H28">
        <v>104963</v>
      </c>
      <c r="I28" t="s">
        <v>162</v>
      </c>
      <c r="J28" t="s">
        <v>117</v>
      </c>
      <c r="K28" t="s">
        <v>118</v>
      </c>
      <c r="L28" t="s">
        <v>215</v>
      </c>
      <c r="M28">
        <v>251</v>
      </c>
      <c r="N28">
        <v>209</v>
      </c>
      <c r="P28" t="s">
        <v>216</v>
      </c>
      <c r="Q28" t="s">
        <v>117</v>
      </c>
      <c r="S28" t="s">
        <v>217</v>
      </c>
      <c r="T28" t="s">
        <v>218</v>
      </c>
      <c r="U28">
        <v>136</v>
      </c>
      <c r="V28" t="s">
        <v>219</v>
      </c>
      <c r="W28">
        <v>3</v>
      </c>
      <c r="X28" t="s">
        <v>220</v>
      </c>
      <c r="Y28">
        <v>64</v>
      </c>
      <c r="Z28">
        <v>2</v>
      </c>
      <c r="AA28">
        <v>2</v>
      </c>
    </row>
    <row r="29" spans="1:27" x14ac:dyDescent="0.25">
      <c r="A29" t="s">
        <v>213</v>
      </c>
      <c r="B29" t="s">
        <v>214</v>
      </c>
      <c r="C29" t="s">
        <v>115</v>
      </c>
      <c r="D29">
        <v>32</v>
      </c>
      <c r="E29" t="s">
        <v>18</v>
      </c>
      <c r="F29">
        <v>20170102</v>
      </c>
      <c r="G29">
        <v>280</v>
      </c>
      <c r="H29">
        <v>104963</v>
      </c>
      <c r="I29" t="s">
        <v>162</v>
      </c>
      <c r="J29" t="s">
        <v>117</v>
      </c>
      <c r="K29" t="s">
        <v>118</v>
      </c>
      <c r="L29" t="s">
        <v>215</v>
      </c>
      <c r="M29">
        <v>251</v>
      </c>
      <c r="N29">
        <v>209</v>
      </c>
      <c r="P29" t="s">
        <v>221</v>
      </c>
      <c r="Q29" t="s">
        <v>172</v>
      </c>
      <c r="R29">
        <v>180</v>
      </c>
      <c r="S29" t="s">
        <v>200</v>
      </c>
      <c r="T29" t="s">
        <v>222</v>
      </c>
      <c r="U29">
        <v>242</v>
      </c>
      <c r="V29" t="s">
        <v>191</v>
      </c>
      <c r="W29">
        <v>3</v>
      </c>
      <c r="X29" t="s">
        <v>223</v>
      </c>
      <c r="Y29">
        <v>66</v>
      </c>
      <c r="Z29">
        <v>0</v>
      </c>
      <c r="AA29">
        <v>2</v>
      </c>
    </row>
    <row r="30" spans="1:27" x14ac:dyDescent="0.25">
      <c r="A30" t="s">
        <v>224</v>
      </c>
      <c r="B30" t="s">
        <v>225</v>
      </c>
      <c r="C30" t="s">
        <v>115</v>
      </c>
      <c r="D30">
        <v>32</v>
      </c>
      <c r="E30" t="s">
        <v>18</v>
      </c>
      <c r="F30">
        <v>20170102</v>
      </c>
      <c r="G30">
        <v>294</v>
      </c>
      <c r="H30">
        <v>106167</v>
      </c>
      <c r="I30" t="s">
        <v>226</v>
      </c>
      <c r="J30" t="s">
        <v>117</v>
      </c>
      <c r="K30" t="s">
        <v>118</v>
      </c>
      <c r="L30" t="s">
        <v>227</v>
      </c>
      <c r="M30">
        <v>195</v>
      </c>
      <c r="N30">
        <v>283</v>
      </c>
      <c r="P30" t="s">
        <v>228</v>
      </c>
      <c r="Q30" t="s">
        <v>117</v>
      </c>
      <c r="S30" t="s">
        <v>229</v>
      </c>
      <c r="T30" t="s">
        <v>230</v>
      </c>
      <c r="U30">
        <v>158</v>
      </c>
      <c r="V30" t="s">
        <v>231</v>
      </c>
      <c r="W30">
        <v>3</v>
      </c>
      <c r="X30" t="s">
        <v>232</v>
      </c>
      <c r="Y30">
        <v>94</v>
      </c>
      <c r="Z30">
        <v>5</v>
      </c>
      <c r="AA30">
        <v>6</v>
      </c>
    </row>
    <row r="31" spans="1:27" x14ac:dyDescent="0.25">
      <c r="A31" t="s">
        <v>224</v>
      </c>
      <c r="B31" t="s">
        <v>225</v>
      </c>
      <c r="C31" t="s">
        <v>115</v>
      </c>
      <c r="D31">
        <v>32</v>
      </c>
      <c r="E31" t="s">
        <v>18</v>
      </c>
      <c r="F31">
        <v>20170102</v>
      </c>
      <c r="G31">
        <v>293</v>
      </c>
      <c r="H31">
        <v>105074</v>
      </c>
      <c r="I31" t="s">
        <v>171</v>
      </c>
      <c r="J31" t="s">
        <v>172</v>
      </c>
      <c r="K31" t="s">
        <v>118</v>
      </c>
      <c r="L31" t="s">
        <v>233</v>
      </c>
      <c r="M31">
        <v>167</v>
      </c>
      <c r="N31">
        <v>350</v>
      </c>
      <c r="O31" t="s">
        <v>234</v>
      </c>
      <c r="P31" t="s">
        <v>174</v>
      </c>
      <c r="Q31" t="s">
        <v>117</v>
      </c>
      <c r="S31" t="s">
        <v>175</v>
      </c>
      <c r="T31" t="s">
        <v>235</v>
      </c>
      <c r="U31">
        <v>233</v>
      </c>
      <c r="V31" t="s">
        <v>236</v>
      </c>
      <c r="W31">
        <v>3</v>
      </c>
      <c r="X31" t="s">
        <v>220</v>
      </c>
      <c r="Y31">
        <v>54</v>
      </c>
      <c r="Z31">
        <v>5</v>
      </c>
      <c r="AA31">
        <v>3</v>
      </c>
    </row>
    <row r="32" spans="1:27" x14ac:dyDescent="0.25">
      <c r="A32" t="s">
        <v>224</v>
      </c>
      <c r="B32" t="s">
        <v>225</v>
      </c>
      <c r="C32" t="s">
        <v>115</v>
      </c>
      <c r="D32">
        <v>32</v>
      </c>
      <c r="E32" t="s">
        <v>18</v>
      </c>
      <c r="F32">
        <v>20170102</v>
      </c>
      <c r="G32">
        <v>286</v>
      </c>
      <c r="H32">
        <v>106167</v>
      </c>
      <c r="I32" t="s">
        <v>226</v>
      </c>
      <c r="J32" t="s">
        <v>117</v>
      </c>
      <c r="K32" t="s">
        <v>118</v>
      </c>
      <c r="L32" t="s">
        <v>227</v>
      </c>
      <c r="M32">
        <v>195</v>
      </c>
      <c r="N32">
        <v>283</v>
      </c>
      <c r="O32" t="s">
        <v>237</v>
      </c>
      <c r="P32" t="s">
        <v>238</v>
      </c>
      <c r="Q32" t="s">
        <v>117</v>
      </c>
      <c r="R32">
        <v>188</v>
      </c>
      <c r="S32" t="s">
        <v>239</v>
      </c>
      <c r="T32" t="s">
        <v>240</v>
      </c>
      <c r="U32">
        <v>495</v>
      </c>
      <c r="V32" t="s">
        <v>159</v>
      </c>
      <c r="W32">
        <v>3</v>
      </c>
      <c r="X32" t="s">
        <v>220</v>
      </c>
      <c r="Y32">
        <v>59</v>
      </c>
      <c r="Z32">
        <v>10</v>
      </c>
      <c r="AA32">
        <v>0</v>
      </c>
    </row>
    <row r="33" spans="1:27" x14ac:dyDescent="0.25">
      <c r="A33" t="s">
        <v>224</v>
      </c>
      <c r="B33" t="s">
        <v>225</v>
      </c>
      <c r="C33" t="s">
        <v>115</v>
      </c>
      <c r="D33">
        <v>32</v>
      </c>
      <c r="E33" t="s">
        <v>18</v>
      </c>
      <c r="F33">
        <v>20170102</v>
      </c>
      <c r="G33">
        <v>285</v>
      </c>
      <c r="H33">
        <v>105074</v>
      </c>
      <c r="I33" t="s">
        <v>171</v>
      </c>
      <c r="J33" t="s">
        <v>172</v>
      </c>
      <c r="K33" t="s">
        <v>118</v>
      </c>
      <c r="L33" t="s">
        <v>233</v>
      </c>
      <c r="M33">
        <v>167</v>
      </c>
      <c r="N33">
        <v>350</v>
      </c>
      <c r="P33" t="s">
        <v>241</v>
      </c>
      <c r="Q33" t="s">
        <v>172</v>
      </c>
      <c r="R33">
        <v>183</v>
      </c>
      <c r="S33" t="s">
        <v>133</v>
      </c>
      <c r="T33" t="s">
        <v>242</v>
      </c>
      <c r="U33">
        <v>88</v>
      </c>
      <c r="V33" t="s">
        <v>243</v>
      </c>
      <c r="W33">
        <v>3</v>
      </c>
      <c r="X33" t="s">
        <v>223</v>
      </c>
      <c r="Y33">
        <v>125</v>
      </c>
      <c r="Z33">
        <v>5</v>
      </c>
      <c r="AA33">
        <v>4</v>
      </c>
    </row>
    <row r="34" spans="1:27" x14ac:dyDescent="0.25">
      <c r="A34" t="s">
        <v>224</v>
      </c>
      <c r="B34" t="s">
        <v>225</v>
      </c>
      <c r="C34" t="s">
        <v>115</v>
      </c>
      <c r="D34">
        <v>32</v>
      </c>
      <c r="E34" t="s">
        <v>18</v>
      </c>
      <c r="F34">
        <v>20170102</v>
      </c>
      <c r="G34">
        <v>280</v>
      </c>
      <c r="H34">
        <v>106293</v>
      </c>
      <c r="I34" t="s">
        <v>125</v>
      </c>
      <c r="J34" t="s">
        <v>117</v>
      </c>
      <c r="K34" t="s">
        <v>118</v>
      </c>
      <c r="L34" t="s">
        <v>244</v>
      </c>
      <c r="M34">
        <v>178</v>
      </c>
      <c r="N34">
        <v>322</v>
      </c>
      <c r="O34" t="s">
        <v>234</v>
      </c>
      <c r="P34" t="s">
        <v>164</v>
      </c>
      <c r="Q34" t="s">
        <v>117</v>
      </c>
      <c r="S34" t="s">
        <v>165</v>
      </c>
      <c r="T34" t="s">
        <v>245</v>
      </c>
      <c r="U34">
        <v>205</v>
      </c>
      <c r="V34" t="s">
        <v>246</v>
      </c>
      <c r="W34">
        <v>3</v>
      </c>
      <c r="X34" t="s">
        <v>223</v>
      </c>
      <c r="Y34">
        <v>86</v>
      </c>
      <c r="Z34">
        <v>6</v>
      </c>
      <c r="AA34">
        <v>1</v>
      </c>
    </row>
    <row r="35" spans="1:27" x14ac:dyDescent="0.25">
      <c r="A35" t="s">
        <v>224</v>
      </c>
      <c r="B35" t="s">
        <v>225</v>
      </c>
      <c r="C35" t="s">
        <v>115</v>
      </c>
      <c r="D35">
        <v>32</v>
      </c>
      <c r="E35" t="s">
        <v>18</v>
      </c>
      <c r="F35">
        <v>20170102</v>
      </c>
      <c r="G35">
        <v>271</v>
      </c>
      <c r="H35">
        <v>106167</v>
      </c>
      <c r="I35" t="s">
        <v>226</v>
      </c>
      <c r="J35" t="s">
        <v>117</v>
      </c>
      <c r="K35" t="s">
        <v>118</v>
      </c>
      <c r="L35" t="s">
        <v>227</v>
      </c>
      <c r="M35">
        <v>195</v>
      </c>
      <c r="N35">
        <v>283</v>
      </c>
      <c r="P35" t="s">
        <v>247</v>
      </c>
      <c r="Q35" t="s">
        <v>117</v>
      </c>
      <c r="S35" t="s">
        <v>248</v>
      </c>
      <c r="T35" t="s">
        <v>249</v>
      </c>
      <c r="U35">
        <v>185</v>
      </c>
      <c r="V35" t="s">
        <v>219</v>
      </c>
      <c r="W35">
        <v>3</v>
      </c>
      <c r="X35" t="s">
        <v>223</v>
      </c>
      <c r="Y35">
        <v>90</v>
      </c>
      <c r="Z35">
        <v>8</v>
      </c>
      <c r="AA35">
        <v>4</v>
      </c>
    </row>
    <row r="36" spans="1:27" x14ac:dyDescent="0.25">
      <c r="A36" t="s">
        <v>250</v>
      </c>
      <c r="B36" t="s">
        <v>251</v>
      </c>
      <c r="C36" t="s">
        <v>115</v>
      </c>
      <c r="D36">
        <v>32</v>
      </c>
      <c r="E36" t="s">
        <v>18</v>
      </c>
      <c r="F36">
        <v>20170109</v>
      </c>
      <c r="G36">
        <v>281</v>
      </c>
      <c r="H36">
        <v>105325</v>
      </c>
      <c r="I36" t="s">
        <v>252</v>
      </c>
      <c r="J36" t="s">
        <v>117</v>
      </c>
      <c r="K36" t="s">
        <v>118</v>
      </c>
      <c r="L36" t="s">
        <v>253</v>
      </c>
      <c r="M36">
        <v>276</v>
      </c>
      <c r="N36">
        <v>182</v>
      </c>
      <c r="P36" t="s">
        <v>254</v>
      </c>
      <c r="Q36" t="s">
        <v>117</v>
      </c>
      <c r="S36" t="s">
        <v>165</v>
      </c>
      <c r="T36" t="s">
        <v>255</v>
      </c>
      <c r="U36">
        <v>248</v>
      </c>
      <c r="V36" t="s">
        <v>256</v>
      </c>
      <c r="W36">
        <v>3</v>
      </c>
      <c r="X36" t="s">
        <v>223</v>
      </c>
      <c r="Y36">
        <v>124</v>
      </c>
      <c r="Z36">
        <v>2</v>
      </c>
      <c r="AA36">
        <v>3</v>
      </c>
    </row>
    <row r="37" spans="1:27" x14ac:dyDescent="0.25">
      <c r="A37" t="s">
        <v>250</v>
      </c>
      <c r="B37" t="s">
        <v>251</v>
      </c>
      <c r="C37" t="s">
        <v>115</v>
      </c>
      <c r="D37">
        <v>32</v>
      </c>
      <c r="E37" t="s">
        <v>18</v>
      </c>
      <c r="F37">
        <v>20170109</v>
      </c>
      <c r="G37">
        <v>278</v>
      </c>
      <c r="H37">
        <v>104963</v>
      </c>
      <c r="I37" t="s">
        <v>162</v>
      </c>
      <c r="J37" t="s">
        <v>117</v>
      </c>
      <c r="K37" t="s">
        <v>118</v>
      </c>
      <c r="L37" t="s">
        <v>257</v>
      </c>
      <c r="M37">
        <v>242</v>
      </c>
      <c r="N37">
        <v>216</v>
      </c>
      <c r="O37" t="s">
        <v>149</v>
      </c>
      <c r="P37" t="s">
        <v>258</v>
      </c>
      <c r="Q37" t="s">
        <v>182</v>
      </c>
      <c r="S37" t="s">
        <v>259</v>
      </c>
      <c r="T37" t="s">
        <v>260</v>
      </c>
      <c r="U37">
        <v>1788</v>
      </c>
      <c r="V37" t="s">
        <v>219</v>
      </c>
      <c r="W37">
        <v>3</v>
      </c>
      <c r="X37" t="s">
        <v>223</v>
      </c>
      <c r="Y37">
        <v>54</v>
      </c>
      <c r="Z37">
        <v>6</v>
      </c>
      <c r="AA37">
        <v>2</v>
      </c>
    </row>
    <row r="38" spans="1:27" x14ac:dyDescent="0.25">
      <c r="A38" t="s">
        <v>261</v>
      </c>
      <c r="B38" t="s">
        <v>262</v>
      </c>
      <c r="C38" t="s">
        <v>115</v>
      </c>
      <c r="D38">
        <v>32</v>
      </c>
      <c r="E38" t="s">
        <v>18</v>
      </c>
      <c r="F38">
        <v>20170109</v>
      </c>
      <c r="G38">
        <v>296</v>
      </c>
      <c r="H38">
        <v>104327</v>
      </c>
      <c r="I38" t="s">
        <v>116</v>
      </c>
      <c r="J38" t="s">
        <v>117</v>
      </c>
      <c r="K38" t="s">
        <v>118</v>
      </c>
      <c r="L38" t="s">
        <v>263</v>
      </c>
      <c r="M38">
        <v>80</v>
      </c>
      <c r="N38">
        <v>678</v>
      </c>
      <c r="P38" t="s">
        <v>264</v>
      </c>
      <c r="Q38" t="s">
        <v>172</v>
      </c>
      <c r="S38" t="s">
        <v>207</v>
      </c>
      <c r="T38" t="s">
        <v>265</v>
      </c>
      <c r="U38">
        <v>247</v>
      </c>
      <c r="V38" t="s">
        <v>266</v>
      </c>
      <c r="W38">
        <v>3</v>
      </c>
      <c r="X38" t="s">
        <v>232</v>
      </c>
      <c r="Y38">
        <v>79</v>
      </c>
      <c r="Z38">
        <v>0</v>
      </c>
      <c r="AA38">
        <v>2</v>
      </c>
    </row>
    <row r="39" spans="1:27" x14ac:dyDescent="0.25">
      <c r="A39" t="s">
        <v>261</v>
      </c>
      <c r="B39" t="s">
        <v>262</v>
      </c>
      <c r="C39" t="s">
        <v>115</v>
      </c>
      <c r="D39">
        <v>32</v>
      </c>
      <c r="E39" t="s">
        <v>18</v>
      </c>
      <c r="F39">
        <v>20170109</v>
      </c>
      <c r="G39">
        <v>290</v>
      </c>
      <c r="H39">
        <v>104327</v>
      </c>
      <c r="I39" t="s">
        <v>116</v>
      </c>
      <c r="J39" t="s">
        <v>117</v>
      </c>
      <c r="K39" t="s">
        <v>118</v>
      </c>
      <c r="L39" t="s">
        <v>263</v>
      </c>
      <c r="M39">
        <v>80</v>
      </c>
      <c r="N39">
        <v>678</v>
      </c>
      <c r="P39" t="s">
        <v>267</v>
      </c>
      <c r="Q39" t="s">
        <v>117</v>
      </c>
      <c r="S39" t="s">
        <v>268</v>
      </c>
      <c r="T39" t="s">
        <v>269</v>
      </c>
      <c r="U39">
        <v>476</v>
      </c>
      <c r="V39" t="s">
        <v>159</v>
      </c>
      <c r="W39">
        <v>3</v>
      </c>
      <c r="X39" t="s">
        <v>220</v>
      </c>
      <c r="Y39">
        <v>70</v>
      </c>
      <c r="Z39">
        <v>3</v>
      </c>
      <c r="AA39">
        <v>0</v>
      </c>
    </row>
    <row r="40" spans="1:27" x14ac:dyDescent="0.25">
      <c r="A40" t="s">
        <v>261</v>
      </c>
      <c r="B40" t="s">
        <v>262</v>
      </c>
      <c r="C40" t="s">
        <v>115</v>
      </c>
      <c r="D40">
        <v>32</v>
      </c>
      <c r="E40" t="s">
        <v>18</v>
      </c>
      <c r="F40">
        <v>20170109</v>
      </c>
      <c r="G40">
        <v>278</v>
      </c>
      <c r="H40">
        <v>104327</v>
      </c>
      <c r="I40" t="s">
        <v>116</v>
      </c>
      <c r="J40" t="s">
        <v>117</v>
      </c>
      <c r="K40" t="s">
        <v>118</v>
      </c>
      <c r="L40" t="s">
        <v>263</v>
      </c>
      <c r="M40">
        <v>80</v>
      </c>
      <c r="N40">
        <v>678</v>
      </c>
      <c r="P40" t="s">
        <v>270</v>
      </c>
      <c r="Q40" t="s">
        <v>172</v>
      </c>
      <c r="S40" t="s">
        <v>200</v>
      </c>
      <c r="T40" t="s">
        <v>271</v>
      </c>
      <c r="U40">
        <v>502</v>
      </c>
      <c r="V40" t="s">
        <v>272</v>
      </c>
      <c r="W40">
        <v>3</v>
      </c>
      <c r="X40" t="s">
        <v>223</v>
      </c>
      <c r="Y40">
        <v>60</v>
      </c>
      <c r="Z40">
        <v>1</v>
      </c>
      <c r="AA40">
        <v>1</v>
      </c>
    </row>
    <row r="41" spans="1:27" x14ac:dyDescent="0.25">
      <c r="A41" t="s">
        <v>273</v>
      </c>
      <c r="B41" t="s">
        <v>274</v>
      </c>
      <c r="C41" t="s">
        <v>115</v>
      </c>
      <c r="D41">
        <v>32</v>
      </c>
      <c r="E41" t="s">
        <v>18</v>
      </c>
      <c r="F41">
        <v>20170116</v>
      </c>
      <c r="G41">
        <v>300</v>
      </c>
      <c r="H41">
        <v>105074</v>
      </c>
      <c r="I41" t="s">
        <v>171</v>
      </c>
      <c r="J41" t="s">
        <v>172</v>
      </c>
      <c r="K41" t="s">
        <v>118</v>
      </c>
      <c r="L41" t="s">
        <v>275</v>
      </c>
      <c r="M41">
        <v>159</v>
      </c>
      <c r="N41">
        <v>365</v>
      </c>
      <c r="O41" t="s">
        <v>234</v>
      </c>
      <c r="P41" t="s">
        <v>276</v>
      </c>
      <c r="Q41" t="s">
        <v>117</v>
      </c>
      <c r="S41" t="s">
        <v>239</v>
      </c>
      <c r="T41" t="s">
        <v>277</v>
      </c>
      <c r="U41">
        <v>357</v>
      </c>
      <c r="V41" t="s">
        <v>278</v>
      </c>
      <c r="W41">
        <v>3</v>
      </c>
      <c r="X41" t="s">
        <v>279</v>
      </c>
      <c r="Y41">
        <v>123</v>
      </c>
      <c r="Z41">
        <v>13</v>
      </c>
      <c r="AA41">
        <v>1</v>
      </c>
    </row>
    <row r="42" spans="1:27" x14ac:dyDescent="0.25">
      <c r="A42" t="s">
        <v>273</v>
      </c>
      <c r="B42" t="s">
        <v>274</v>
      </c>
      <c r="C42" t="s">
        <v>115</v>
      </c>
      <c r="D42">
        <v>32</v>
      </c>
      <c r="E42" t="s">
        <v>18</v>
      </c>
      <c r="F42">
        <v>20170116</v>
      </c>
      <c r="G42">
        <v>299</v>
      </c>
      <c r="H42">
        <v>105074</v>
      </c>
      <c r="I42" t="s">
        <v>171</v>
      </c>
      <c r="J42" t="s">
        <v>172</v>
      </c>
      <c r="K42" t="s">
        <v>118</v>
      </c>
      <c r="L42" t="s">
        <v>275</v>
      </c>
      <c r="M42">
        <v>159</v>
      </c>
      <c r="N42">
        <v>365</v>
      </c>
      <c r="P42" t="s">
        <v>280</v>
      </c>
      <c r="Q42" t="s">
        <v>117</v>
      </c>
      <c r="R42">
        <v>180</v>
      </c>
      <c r="S42" t="s">
        <v>239</v>
      </c>
      <c r="T42" t="s">
        <v>281</v>
      </c>
      <c r="U42">
        <v>213</v>
      </c>
      <c r="V42" t="s">
        <v>272</v>
      </c>
      <c r="W42">
        <v>3</v>
      </c>
      <c r="X42" t="s">
        <v>282</v>
      </c>
      <c r="Y42">
        <v>52</v>
      </c>
      <c r="Z42">
        <v>7</v>
      </c>
      <c r="AA42">
        <v>0</v>
      </c>
    </row>
    <row r="43" spans="1:27" x14ac:dyDescent="0.25">
      <c r="A43" t="s">
        <v>273</v>
      </c>
      <c r="B43" t="s">
        <v>274</v>
      </c>
      <c r="C43" t="s">
        <v>115</v>
      </c>
      <c r="D43">
        <v>32</v>
      </c>
      <c r="E43" t="s">
        <v>18</v>
      </c>
      <c r="F43">
        <v>20170116</v>
      </c>
      <c r="G43">
        <v>296</v>
      </c>
      <c r="H43">
        <v>105074</v>
      </c>
      <c r="I43" t="s">
        <v>171</v>
      </c>
      <c r="J43" t="s">
        <v>172</v>
      </c>
      <c r="K43" t="s">
        <v>118</v>
      </c>
      <c r="L43" t="s">
        <v>275</v>
      </c>
      <c r="M43">
        <v>159</v>
      </c>
      <c r="N43">
        <v>365</v>
      </c>
      <c r="P43" t="s">
        <v>283</v>
      </c>
      <c r="Q43" t="s">
        <v>172</v>
      </c>
      <c r="R43">
        <v>203</v>
      </c>
      <c r="S43" t="s">
        <v>200</v>
      </c>
      <c r="T43" t="s">
        <v>284</v>
      </c>
      <c r="U43">
        <v>154</v>
      </c>
      <c r="V43" t="s">
        <v>148</v>
      </c>
      <c r="W43">
        <v>3</v>
      </c>
      <c r="X43" t="s">
        <v>232</v>
      </c>
      <c r="Y43">
        <v>80</v>
      </c>
      <c r="Z43">
        <v>5</v>
      </c>
      <c r="AA43">
        <v>1</v>
      </c>
    </row>
    <row r="44" spans="1:27" x14ac:dyDescent="0.25">
      <c r="A44" t="s">
        <v>273</v>
      </c>
      <c r="B44" t="s">
        <v>274</v>
      </c>
      <c r="C44" t="s">
        <v>115</v>
      </c>
      <c r="D44">
        <v>32</v>
      </c>
      <c r="E44" t="s">
        <v>18</v>
      </c>
      <c r="F44">
        <v>20170116</v>
      </c>
      <c r="G44">
        <v>290</v>
      </c>
      <c r="H44">
        <v>105074</v>
      </c>
      <c r="I44" t="s">
        <v>171</v>
      </c>
      <c r="J44" t="s">
        <v>172</v>
      </c>
      <c r="K44" t="s">
        <v>118</v>
      </c>
      <c r="L44" t="s">
        <v>275</v>
      </c>
      <c r="M44">
        <v>159</v>
      </c>
      <c r="N44">
        <v>365</v>
      </c>
      <c r="O44" t="s">
        <v>131</v>
      </c>
      <c r="P44" t="s">
        <v>285</v>
      </c>
      <c r="Q44" t="s">
        <v>117</v>
      </c>
      <c r="R44">
        <v>183</v>
      </c>
      <c r="S44" t="s">
        <v>200</v>
      </c>
      <c r="T44" t="s">
        <v>286</v>
      </c>
      <c r="U44">
        <v>246</v>
      </c>
      <c r="V44" t="s">
        <v>287</v>
      </c>
      <c r="W44">
        <v>3</v>
      </c>
      <c r="X44" t="s">
        <v>220</v>
      </c>
      <c r="Y44">
        <v>50</v>
      </c>
      <c r="Z44">
        <v>9</v>
      </c>
      <c r="AA44">
        <v>0</v>
      </c>
    </row>
    <row r="45" spans="1:27" x14ac:dyDescent="0.25">
      <c r="A45" t="s">
        <v>273</v>
      </c>
      <c r="B45" t="s">
        <v>274</v>
      </c>
      <c r="C45" t="s">
        <v>115</v>
      </c>
      <c r="D45">
        <v>32</v>
      </c>
      <c r="E45" t="s">
        <v>18</v>
      </c>
      <c r="F45">
        <v>20170116</v>
      </c>
      <c r="G45">
        <v>278</v>
      </c>
      <c r="H45">
        <v>105074</v>
      </c>
      <c r="I45" t="s">
        <v>171</v>
      </c>
      <c r="J45" t="s">
        <v>172</v>
      </c>
      <c r="K45" t="s">
        <v>118</v>
      </c>
      <c r="L45" t="s">
        <v>275</v>
      </c>
      <c r="M45">
        <v>159</v>
      </c>
      <c r="N45">
        <v>365</v>
      </c>
      <c r="P45" t="s">
        <v>288</v>
      </c>
      <c r="Q45" t="s">
        <v>117</v>
      </c>
      <c r="S45" t="s">
        <v>289</v>
      </c>
      <c r="T45" t="s">
        <v>290</v>
      </c>
      <c r="U45">
        <v>147</v>
      </c>
      <c r="V45" t="s">
        <v>191</v>
      </c>
      <c r="W45">
        <v>3</v>
      </c>
      <c r="X45" t="s">
        <v>223</v>
      </c>
      <c r="Y45">
        <v>65</v>
      </c>
      <c r="Z45">
        <v>2</v>
      </c>
      <c r="AA45">
        <v>0</v>
      </c>
    </row>
    <row r="46" spans="1:27" x14ac:dyDescent="0.25">
      <c r="A46" t="s">
        <v>273</v>
      </c>
      <c r="B46" t="s">
        <v>274</v>
      </c>
      <c r="C46" t="s">
        <v>115</v>
      </c>
      <c r="D46">
        <v>32</v>
      </c>
      <c r="E46" t="s">
        <v>18</v>
      </c>
      <c r="F46">
        <v>20170116</v>
      </c>
      <c r="G46">
        <v>238</v>
      </c>
      <c r="H46">
        <v>122638</v>
      </c>
      <c r="I46" t="s">
        <v>291</v>
      </c>
      <c r="J46" t="s">
        <v>182</v>
      </c>
      <c r="K46" t="s">
        <v>118</v>
      </c>
      <c r="L46" t="s">
        <v>292</v>
      </c>
      <c r="M46">
        <v>376</v>
      </c>
      <c r="N46">
        <v>117</v>
      </c>
      <c r="P46" t="s">
        <v>293</v>
      </c>
      <c r="Q46" t="s">
        <v>117</v>
      </c>
      <c r="S46" t="s">
        <v>118</v>
      </c>
      <c r="T46" t="s">
        <v>294</v>
      </c>
      <c r="U46">
        <v>268</v>
      </c>
      <c r="V46" t="s">
        <v>153</v>
      </c>
      <c r="W46">
        <v>3</v>
      </c>
      <c r="X46" t="s">
        <v>136</v>
      </c>
      <c r="Y46">
        <v>62</v>
      </c>
      <c r="Z46">
        <v>6</v>
      </c>
      <c r="AA46">
        <v>3</v>
      </c>
    </row>
    <row r="47" spans="1:27" x14ac:dyDescent="0.25">
      <c r="A47" t="s">
        <v>295</v>
      </c>
      <c r="B47" t="s">
        <v>296</v>
      </c>
      <c r="C47" t="s">
        <v>115</v>
      </c>
      <c r="D47">
        <v>32</v>
      </c>
      <c r="E47" t="s">
        <v>18</v>
      </c>
      <c r="F47">
        <v>20170123</v>
      </c>
      <c r="G47">
        <v>271</v>
      </c>
      <c r="H47">
        <v>105963</v>
      </c>
      <c r="I47" t="s">
        <v>143</v>
      </c>
      <c r="J47" t="s">
        <v>117</v>
      </c>
      <c r="K47" t="s">
        <v>118</v>
      </c>
      <c r="L47" t="s">
        <v>297</v>
      </c>
      <c r="M47">
        <v>142</v>
      </c>
      <c r="N47">
        <v>421</v>
      </c>
      <c r="P47" t="s">
        <v>298</v>
      </c>
      <c r="Q47" t="s">
        <v>117</v>
      </c>
      <c r="S47" t="s">
        <v>299</v>
      </c>
      <c r="T47" t="s">
        <v>300</v>
      </c>
      <c r="U47">
        <v>138</v>
      </c>
      <c r="V47" t="s">
        <v>301</v>
      </c>
      <c r="W47">
        <v>3</v>
      </c>
      <c r="X47" t="s">
        <v>223</v>
      </c>
      <c r="Y47">
        <v>125</v>
      </c>
      <c r="Z47">
        <v>2</v>
      </c>
      <c r="AA47">
        <v>3</v>
      </c>
    </row>
    <row r="48" spans="1:27" x14ac:dyDescent="0.25">
      <c r="A48" t="s">
        <v>302</v>
      </c>
      <c r="B48" t="s">
        <v>303</v>
      </c>
      <c r="C48" t="s">
        <v>115</v>
      </c>
      <c r="D48">
        <v>32</v>
      </c>
      <c r="E48" t="s">
        <v>18</v>
      </c>
      <c r="F48">
        <v>20170130</v>
      </c>
      <c r="G48">
        <v>242</v>
      </c>
      <c r="H48">
        <v>104963</v>
      </c>
      <c r="I48" t="s">
        <v>162</v>
      </c>
      <c r="J48" t="s">
        <v>117</v>
      </c>
      <c r="K48" t="s">
        <v>118</v>
      </c>
      <c r="L48" t="s">
        <v>304</v>
      </c>
      <c r="M48">
        <v>246</v>
      </c>
      <c r="N48">
        <v>213</v>
      </c>
      <c r="O48" t="s">
        <v>149</v>
      </c>
      <c r="P48" t="s">
        <v>305</v>
      </c>
      <c r="Q48" t="s">
        <v>172</v>
      </c>
      <c r="S48" t="s">
        <v>200</v>
      </c>
      <c r="T48" t="s">
        <v>306</v>
      </c>
      <c r="U48">
        <v>1149</v>
      </c>
      <c r="V48" t="s">
        <v>159</v>
      </c>
      <c r="W48">
        <v>3</v>
      </c>
      <c r="X48" t="s">
        <v>136</v>
      </c>
      <c r="Y48">
        <v>64</v>
      </c>
      <c r="Z48">
        <v>2</v>
      </c>
      <c r="AA48">
        <v>2</v>
      </c>
    </row>
    <row r="49" spans="1:27" x14ac:dyDescent="0.25">
      <c r="A49" t="s">
        <v>307</v>
      </c>
      <c r="B49" t="s">
        <v>308</v>
      </c>
      <c r="C49" t="s">
        <v>115</v>
      </c>
      <c r="D49">
        <v>32</v>
      </c>
      <c r="E49" t="s">
        <v>18</v>
      </c>
      <c r="F49">
        <v>20170206</v>
      </c>
      <c r="G49">
        <v>275</v>
      </c>
      <c r="H49">
        <v>106167</v>
      </c>
      <c r="I49" t="s">
        <v>226</v>
      </c>
      <c r="J49" t="s">
        <v>117</v>
      </c>
      <c r="K49" t="s">
        <v>118</v>
      </c>
      <c r="L49" t="s">
        <v>309</v>
      </c>
      <c r="M49">
        <v>197</v>
      </c>
      <c r="N49">
        <v>276</v>
      </c>
      <c r="P49" t="s">
        <v>310</v>
      </c>
      <c r="Q49" t="s">
        <v>172</v>
      </c>
      <c r="R49">
        <v>178</v>
      </c>
      <c r="S49" t="s">
        <v>239</v>
      </c>
      <c r="T49" t="s">
        <v>311</v>
      </c>
      <c r="U49">
        <v>256</v>
      </c>
      <c r="V49" t="s">
        <v>312</v>
      </c>
      <c r="W49">
        <v>3</v>
      </c>
      <c r="X49" t="s">
        <v>223</v>
      </c>
      <c r="Y49">
        <v>79</v>
      </c>
      <c r="Z49">
        <v>6</v>
      </c>
      <c r="AA49">
        <v>1</v>
      </c>
    </row>
    <row r="50" spans="1:27" x14ac:dyDescent="0.25">
      <c r="A50" t="s">
        <v>307</v>
      </c>
      <c r="B50" t="s">
        <v>308</v>
      </c>
      <c r="C50" t="s">
        <v>115</v>
      </c>
      <c r="D50">
        <v>32</v>
      </c>
      <c r="E50" t="s">
        <v>18</v>
      </c>
      <c r="F50">
        <v>20170206</v>
      </c>
      <c r="G50">
        <v>273</v>
      </c>
      <c r="H50">
        <v>105726</v>
      </c>
      <c r="I50" t="s">
        <v>313</v>
      </c>
      <c r="J50" t="s">
        <v>117</v>
      </c>
      <c r="K50" t="s">
        <v>118</v>
      </c>
      <c r="L50" t="s">
        <v>314</v>
      </c>
      <c r="M50">
        <v>217</v>
      </c>
      <c r="N50">
        <v>245</v>
      </c>
      <c r="P50" t="s">
        <v>315</v>
      </c>
      <c r="Q50" t="s">
        <v>117</v>
      </c>
      <c r="R50">
        <v>185</v>
      </c>
      <c r="S50" t="s">
        <v>165</v>
      </c>
      <c r="T50" t="s">
        <v>316</v>
      </c>
      <c r="U50">
        <v>130</v>
      </c>
      <c r="V50" t="s">
        <v>317</v>
      </c>
      <c r="W50">
        <v>3</v>
      </c>
      <c r="X50" t="s">
        <v>223</v>
      </c>
      <c r="Y50">
        <v>108</v>
      </c>
      <c r="Z50">
        <v>5</v>
      </c>
      <c r="AA50">
        <v>3</v>
      </c>
    </row>
    <row r="51" spans="1:27" x14ac:dyDescent="0.25">
      <c r="A51" t="s">
        <v>318</v>
      </c>
      <c r="B51" t="s">
        <v>319</v>
      </c>
      <c r="C51" t="s">
        <v>115</v>
      </c>
      <c r="D51">
        <v>32</v>
      </c>
      <c r="E51" t="s">
        <v>18</v>
      </c>
      <c r="F51">
        <v>20170220</v>
      </c>
      <c r="G51">
        <v>281</v>
      </c>
      <c r="H51">
        <v>105074</v>
      </c>
      <c r="I51" t="s">
        <v>171</v>
      </c>
      <c r="J51" t="s">
        <v>172</v>
      </c>
      <c r="K51" t="s">
        <v>118</v>
      </c>
      <c r="L51" t="s">
        <v>320</v>
      </c>
      <c r="M51">
        <v>152</v>
      </c>
      <c r="N51">
        <v>384</v>
      </c>
      <c r="P51" t="s">
        <v>321</v>
      </c>
      <c r="Q51" t="s">
        <v>182</v>
      </c>
      <c r="S51" t="s">
        <v>322</v>
      </c>
      <c r="T51" t="s">
        <v>323</v>
      </c>
      <c r="U51">
        <v>299</v>
      </c>
      <c r="V51" t="s">
        <v>148</v>
      </c>
      <c r="W51">
        <v>3</v>
      </c>
      <c r="X51" t="s">
        <v>223</v>
      </c>
      <c r="Y51">
        <v>77</v>
      </c>
      <c r="Z51">
        <v>9</v>
      </c>
      <c r="AA51">
        <v>0</v>
      </c>
    </row>
    <row r="52" spans="1:27" x14ac:dyDescent="0.25">
      <c r="A52" t="s">
        <v>324</v>
      </c>
      <c r="B52" t="s">
        <v>325</v>
      </c>
      <c r="C52" t="s">
        <v>115</v>
      </c>
      <c r="D52">
        <v>32</v>
      </c>
      <c r="E52" t="s">
        <v>18</v>
      </c>
      <c r="F52">
        <v>20170227</v>
      </c>
      <c r="G52">
        <v>277</v>
      </c>
      <c r="H52">
        <v>105074</v>
      </c>
      <c r="I52" t="s">
        <v>171</v>
      </c>
      <c r="J52" t="s">
        <v>172</v>
      </c>
      <c r="K52" t="s">
        <v>118</v>
      </c>
      <c r="L52" t="s">
        <v>326</v>
      </c>
      <c r="M52">
        <v>153</v>
      </c>
      <c r="N52">
        <v>380</v>
      </c>
      <c r="O52" t="s">
        <v>327</v>
      </c>
      <c r="P52" t="s">
        <v>328</v>
      </c>
      <c r="Q52" t="s">
        <v>117</v>
      </c>
      <c r="S52" t="s">
        <v>329</v>
      </c>
      <c r="T52" t="s">
        <v>330</v>
      </c>
      <c r="U52">
        <v>277</v>
      </c>
      <c r="V52" t="s">
        <v>331</v>
      </c>
      <c r="W52">
        <v>3</v>
      </c>
      <c r="X52" t="s">
        <v>223</v>
      </c>
      <c r="Y52">
        <v>58</v>
      </c>
      <c r="Z52">
        <v>7</v>
      </c>
      <c r="AA52">
        <v>2</v>
      </c>
    </row>
    <row r="53" spans="1:27" x14ac:dyDescent="0.25">
      <c r="A53" t="s">
        <v>332</v>
      </c>
      <c r="B53" t="s">
        <v>333</v>
      </c>
      <c r="C53" t="s">
        <v>142</v>
      </c>
      <c r="D53">
        <v>32</v>
      </c>
      <c r="E53" t="s">
        <v>18</v>
      </c>
      <c r="F53">
        <v>20170306</v>
      </c>
      <c r="G53">
        <v>273</v>
      </c>
      <c r="H53">
        <v>105963</v>
      </c>
      <c r="I53" t="s">
        <v>143</v>
      </c>
      <c r="J53" t="s">
        <v>117</v>
      </c>
      <c r="K53" t="s">
        <v>118</v>
      </c>
      <c r="L53" t="s">
        <v>334</v>
      </c>
      <c r="M53">
        <v>122</v>
      </c>
      <c r="N53">
        <v>478</v>
      </c>
      <c r="P53" t="s">
        <v>335</v>
      </c>
      <c r="Q53" t="s">
        <v>117</v>
      </c>
      <c r="R53">
        <v>183</v>
      </c>
      <c r="S53" t="s">
        <v>189</v>
      </c>
      <c r="T53" t="s">
        <v>336</v>
      </c>
      <c r="U53">
        <v>151</v>
      </c>
      <c r="V53" t="s">
        <v>337</v>
      </c>
      <c r="W53">
        <v>3</v>
      </c>
      <c r="X53" t="s">
        <v>223</v>
      </c>
      <c r="Y53">
        <v>101</v>
      </c>
      <c r="Z53">
        <v>4</v>
      </c>
      <c r="AA53">
        <v>2</v>
      </c>
    </row>
    <row r="54" spans="1:27" x14ac:dyDescent="0.25">
      <c r="A54" t="s">
        <v>338</v>
      </c>
      <c r="B54" t="s">
        <v>339</v>
      </c>
      <c r="C54" t="s">
        <v>115</v>
      </c>
      <c r="D54">
        <v>32</v>
      </c>
      <c r="E54" t="s">
        <v>18</v>
      </c>
      <c r="F54">
        <v>20170306</v>
      </c>
      <c r="G54">
        <v>292</v>
      </c>
      <c r="H54">
        <v>106167</v>
      </c>
      <c r="I54" t="s">
        <v>226</v>
      </c>
      <c r="J54" t="s">
        <v>117</v>
      </c>
      <c r="K54" t="s">
        <v>118</v>
      </c>
      <c r="L54" t="s">
        <v>340</v>
      </c>
      <c r="M54">
        <v>203</v>
      </c>
      <c r="N54">
        <v>276</v>
      </c>
      <c r="P54" t="s">
        <v>341</v>
      </c>
      <c r="Q54" t="s">
        <v>172</v>
      </c>
      <c r="S54" t="s">
        <v>239</v>
      </c>
      <c r="T54" t="s">
        <v>342</v>
      </c>
      <c r="U54">
        <v>152</v>
      </c>
      <c r="V54" t="s">
        <v>191</v>
      </c>
      <c r="W54">
        <v>3</v>
      </c>
      <c r="X54" t="s">
        <v>220</v>
      </c>
      <c r="Y54">
        <v>84</v>
      </c>
      <c r="Z54">
        <v>1</v>
      </c>
      <c r="AA54">
        <v>3</v>
      </c>
    </row>
    <row r="55" spans="1:27" x14ac:dyDescent="0.25">
      <c r="A55" t="s">
        <v>338</v>
      </c>
      <c r="B55" t="s">
        <v>339</v>
      </c>
      <c r="C55" t="s">
        <v>115</v>
      </c>
      <c r="D55">
        <v>32</v>
      </c>
      <c r="E55" t="s">
        <v>18</v>
      </c>
      <c r="F55">
        <v>20170306</v>
      </c>
      <c r="G55">
        <v>283</v>
      </c>
      <c r="H55">
        <v>106167</v>
      </c>
      <c r="I55" t="s">
        <v>226</v>
      </c>
      <c r="J55" t="s">
        <v>117</v>
      </c>
      <c r="K55" t="s">
        <v>118</v>
      </c>
      <c r="L55" t="s">
        <v>340</v>
      </c>
      <c r="M55">
        <v>203</v>
      </c>
      <c r="N55">
        <v>276</v>
      </c>
      <c r="O55" t="s">
        <v>149</v>
      </c>
      <c r="P55" t="s">
        <v>343</v>
      </c>
      <c r="Q55" t="s">
        <v>117</v>
      </c>
      <c r="S55" t="s">
        <v>211</v>
      </c>
      <c r="T55" t="s">
        <v>344</v>
      </c>
      <c r="U55">
        <v>947</v>
      </c>
      <c r="V55" t="s">
        <v>345</v>
      </c>
      <c r="W55">
        <v>3</v>
      </c>
      <c r="X55" t="s">
        <v>223</v>
      </c>
      <c r="Y55">
        <v>60</v>
      </c>
      <c r="Z55">
        <v>3</v>
      </c>
      <c r="AA55">
        <v>4</v>
      </c>
    </row>
    <row r="56" spans="1:27" x14ac:dyDescent="0.25">
      <c r="A56" t="s">
        <v>346</v>
      </c>
      <c r="B56" t="s">
        <v>347</v>
      </c>
      <c r="C56" t="s">
        <v>115</v>
      </c>
      <c r="D56">
        <v>32</v>
      </c>
      <c r="E56" t="s">
        <v>18</v>
      </c>
      <c r="F56">
        <v>20170313</v>
      </c>
      <c r="G56">
        <v>299</v>
      </c>
      <c r="H56">
        <v>105074</v>
      </c>
      <c r="I56" t="s">
        <v>171</v>
      </c>
      <c r="J56" t="s">
        <v>172</v>
      </c>
      <c r="K56" t="s">
        <v>118</v>
      </c>
      <c r="L56" t="s">
        <v>348</v>
      </c>
      <c r="M56">
        <v>154</v>
      </c>
      <c r="N56">
        <v>386</v>
      </c>
      <c r="P56" t="s">
        <v>349</v>
      </c>
      <c r="Q56" t="s">
        <v>172</v>
      </c>
      <c r="S56" t="s">
        <v>322</v>
      </c>
      <c r="T56" t="s">
        <v>350</v>
      </c>
      <c r="U56">
        <v>243</v>
      </c>
      <c r="V56" t="s">
        <v>351</v>
      </c>
      <c r="W56">
        <v>3</v>
      </c>
      <c r="X56" t="s">
        <v>282</v>
      </c>
      <c r="Y56">
        <v>65</v>
      </c>
      <c r="Z56">
        <v>4</v>
      </c>
      <c r="AA56">
        <v>1</v>
      </c>
    </row>
    <row r="57" spans="1:27" x14ac:dyDescent="0.25">
      <c r="A57" t="s">
        <v>346</v>
      </c>
      <c r="B57" t="s">
        <v>347</v>
      </c>
      <c r="C57" t="s">
        <v>115</v>
      </c>
      <c r="D57">
        <v>32</v>
      </c>
      <c r="E57" t="s">
        <v>18</v>
      </c>
      <c r="F57">
        <v>20170313</v>
      </c>
      <c r="G57">
        <v>296</v>
      </c>
      <c r="H57">
        <v>105074</v>
      </c>
      <c r="I57" t="s">
        <v>171</v>
      </c>
      <c r="J57" t="s">
        <v>172</v>
      </c>
      <c r="K57" t="s">
        <v>118</v>
      </c>
      <c r="L57" t="s">
        <v>348</v>
      </c>
      <c r="M57">
        <v>154</v>
      </c>
      <c r="N57">
        <v>386</v>
      </c>
      <c r="P57" t="s">
        <v>352</v>
      </c>
      <c r="Q57" t="s">
        <v>117</v>
      </c>
      <c r="S57" t="s">
        <v>200</v>
      </c>
      <c r="T57" t="s">
        <v>353</v>
      </c>
      <c r="U57">
        <v>276</v>
      </c>
      <c r="V57" t="s">
        <v>354</v>
      </c>
      <c r="W57">
        <v>3</v>
      </c>
      <c r="X57" t="s">
        <v>232</v>
      </c>
      <c r="Y57">
        <v>150</v>
      </c>
      <c r="Z57">
        <v>15</v>
      </c>
      <c r="AA57">
        <v>7</v>
      </c>
    </row>
    <row r="58" spans="1:27" x14ac:dyDescent="0.25">
      <c r="A58" t="s">
        <v>346</v>
      </c>
      <c r="B58" t="s">
        <v>347</v>
      </c>
      <c r="C58" t="s">
        <v>115</v>
      </c>
      <c r="D58">
        <v>32</v>
      </c>
      <c r="E58" t="s">
        <v>18</v>
      </c>
      <c r="F58">
        <v>20170313</v>
      </c>
      <c r="G58">
        <v>291</v>
      </c>
      <c r="H58">
        <v>105074</v>
      </c>
      <c r="I58" t="s">
        <v>171</v>
      </c>
      <c r="J58" t="s">
        <v>172</v>
      </c>
      <c r="K58" t="s">
        <v>118</v>
      </c>
      <c r="L58" t="s">
        <v>348</v>
      </c>
      <c r="M58">
        <v>154</v>
      </c>
      <c r="N58">
        <v>386</v>
      </c>
      <c r="O58" t="s">
        <v>234</v>
      </c>
      <c r="P58" t="s">
        <v>355</v>
      </c>
      <c r="Q58" t="s">
        <v>172</v>
      </c>
      <c r="S58" t="s">
        <v>356</v>
      </c>
      <c r="T58" t="s">
        <v>357</v>
      </c>
      <c r="U58">
        <v>330</v>
      </c>
      <c r="V58" t="s">
        <v>358</v>
      </c>
      <c r="W58">
        <v>3</v>
      </c>
      <c r="X58" t="s">
        <v>220</v>
      </c>
      <c r="Y58">
        <v>83</v>
      </c>
      <c r="Z58">
        <v>6</v>
      </c>
      <c r="AA58">
        <v>2</v>
      </c>
    </row>
    <row r="59" spans="1:27" x14ac:dyDescent="0.25">
      <c r="A59" t="s">
        <v>346</v>
      </c>
      <c r="B59" t="s">
        <v>347</v>
      </c>
      <c r="C59" t="s">
        <v>115</v>
      </c>
      <c r="D59">
        <v>32</v>
      </c>
      <c r="E59" t="s">
        <v>18</v>
      </c>
      <c r="F59">
        <v>20170313</v>
      </c>
      <c r="G59">
        <v>281</v>
      </c>
      <c r="H59">
        <v>105074</v>
      </c>
      <c r="I59" t="s">
        <v>171</v>
      </c>
      <c r="J59" t="s">
        <v>172</v>
      </c>
      <c r="K59" t="s">
        <v>118</v>
      </c>
      <c r="L59" t="s">
        <v>348</v>
      </c>
      <c r="M59">
        <v>154</v>
      </c>
      <c r="N59">
        <v>386</v>
      </c>
      <c r="P59" t="s">
        <v>313</v>
      </c>
      <c r="Q59" t="s">
        <v>117</v>
      </c>
      <c r="S59" t="s">
        <v>118</v>
      </c>
      <c r="T59" t="s">
        <v>359</v>
      </c>
      <c r="U59">
        <v>214</v>
      </c>
      <c r="V59" t="s">
        <v>202</v>
      </c>
      <c r="W59">
        <v>3</v>
      </c>
      <c r="X59" t="s">
        <v>223</v>
      </c>
      <c r="Y59">
        <v>70</v>
      </c>
      <c r="Z59">
        <v>5</v>
      </c>
      <c r="AA59">
        <v>1</v>
      </c>
    </row>
    <row r="60" spans="1:27" x14ac:dyDescent="0.25">
      <c r="A60" t="s">
        <v>360</v>
      </c>
      <c r="B60" t="s">
        <v>361</v>
      </c>
      <c r="C60" t="s">
        <v>115</v>
      </c>
      <c r="D60">
        <v>32</v>
      </c>
      <c r="E60" t="s">
        <v>18</v>
      </c>
      <c r="F60">
        <v>20170313</v>
      </c>
      <c r="G60">
        <v>250</v>
      </c>
      <c r="H60">
        <v>106167</v>
      </c>
      <c r="I60" t="s">
        <v>226</v>
      </c>
      <c r="J60" t="s">
        <v>117</v>
      </c>
      <c r="K60" t="s">
        <v>118</v>
      </c>
      <c r="L60" t="s">
        <v>340</v>
      </c>
      <c r="M60">
        <v>203</v>
      </c>
      <c r="N60">
        <v>276</v>
      </c>
      <c r="P60" t="s">
        <v>362</v>
      </c>
      <c r="Q60" t="s">
        <v>117</v>
      </c>
      <c r="S60" t="s">
        <v>165</v>
      </c>
      <c r="T60" t="s">
        <v>363</v>
      </c>
      <c r="U60">
        <v>593</v>
      </c>
      <c r="V60" t="s">
        <v>148</v>
      </c>
      <c r="W60">
        <v>3</v>
      </c>
      <c r="X60" t="s">
        <v>124</v>
      </c>
      <c r="Y60">
        <v>92</v>
      </c>
      <c r="Z60">
        <v>10</v>
      </c>
      <c r="AA60">
        <v>3</v>
      </c>
    </row>
    <row r="61" spans="1:27" x14ac:dyDescent="0.25">
      <c r="A61" t="s">
        <v>360</v>
      </c>
      <c r="B61" t="s">
        <v>361</v>
      </c>
      <c r="C61" t="s">
        <v>115</v>
      </c>
      <c r="D61">
        <v>32</v>
      </c>
      <c r="E61" t="s">
        <v>18</v>
      </c>
      <c r="F61">
        <v>20170313</v>
      </c>
      <c r="G61">
        <v>242</v>
      </c>
      <c r="H61">
        <v>106167</v>
      </c>
      <c r="I61" t="s">
        <v>226</v>
      </c>
      <c r="J61" t="s">
        <v>117</v>
      </c>
      <c r="K61" t="s">
        <v>118</v>
      </c>
      <c r="L61" t="s">
        <v>340</v>
      </c>
      <c r="M61">
        <v>203</v>
      </c>
      <c r="N61">
        <v>276</v>
      </c>
      <c r="P61" t="s">
        <v>364</v>
      </c>
      <c r="Q61" t="s">
        <v>182</v>
      </c>
      <c r="S61" t="s">
        <v>165</v>
      </c>
      <c r="T61" t="s">
        <v>365</v>
      </c>
      <c r="U61">
        <v>543</v>
      </c>
      <c r="V61" t="s">
        <v>191</v>
      </c>
      <c r="W61">
        <v>3</v>
      </c>
      <c r="X61" t="s">
        <v>136</v>
      </c>
      <c r="Y61">
        <v>76</v>
      </c>
      <c r="Z61">
        <v>8</v>
      </c>
      <c r="AA61">
        <v>1</v>
      </c>
    </row>
    <row r="62" spans="1:27" x14ac:dyDescent="0.25">
      <c r="A62" t="s">
        <v>366</v>
      </c>
      <c r="B62" t="s">
        <v>367</v>
      </c>
      <c r="C62" t="s">
        <v>115</v>
      </c>
      <c r="D62">
        <v>32</v>
      </c>
      <c r="E62" t="s">
        <v>18</v>
      </c>
      <c r="F62">
        <v>20170320</v>
      </c>
      <c r="G62">
        <v>283</v>
      </c>
      <c r="H62">
        <v>106293</v>
      </c>
      <c r="I62" t="s">
        <v>125</v>
      </c>
      <c r="J62" t="s">
        <v>117</v>
      </c>
      <c r="K62" t="s">
        <v>118</v>
      </c>
      <c r="L62" t="s">
        <v>368</v>
      </c>
      <c r="M62">
        <v>202</v>
      </c>
      <c r="N62">
        <v>273</v>
      </c>
      <c r="P62" t="s">
        <v>369</v>
      </c>
      <c r="Q62" t="s">
        <v>117</v>
      </c>
      <c r="R62">
        <v>190</v>
      </c>
      <c r="S62" t="s">
        <v>370</v>
      </c>
      <c r="T62" t="s">
        <v>371</v>
      </c>
      <c r="U62">
        <v>207</v>
      </c>
      <c r="V62" t="s">
        <v>236</v>
      </c>
      <c r="W62">
        <v>3</v>
      </c>
      <c r="X62" t="s">
        <v>223</v>
      </c>
      <c r="Y62">
        <v>45</v>
      </c>
      <c r="Z62">
        <v>8</v>
      </c>
      <c r="AA62">
        <v>3</v>
      </c>
    </row>
    <row r="63" spans="1:27" x14ac:dyDescent="0.25">
      <c r="A63" t="s">
        <v>372</v>
      </c>
      <c r="B63" t="s">
        <v>373</v>
      </c>
      <c r="C63" t="s">
        <v>115</v>
      </c>
      <c r="D63">
        <v>32</v>
      </c>
      <c r="E63" t="s">
        <v>18</v>
      </c>
      <c r="F63">
        <v>20170327</v>
      </c>
      <c r="G63">
        <v>271</v>
      </c>
      <c r="H63">
        <v>105726</v>
      </c>
      <c r="I63" t="s">
        <v>313</v>
      </c>
      <c r="J63" t="s">
        <v>117</v>
      </c>
      <c r="K63" t="s">
        <v>118</v>
      </c>
      <c r="L63" t="s">
        <v>374</v>
      </c>
      <c r="M63">
        <v>221</v>
      </c>
      <c r="N63">
        <v>235</v>
      </c>
      <c r="P63" t="s">
        <v>293</v>
      </c>
      <c r="Q63" t="s">
        <v>117</v>
      </c>
      <c r="S63" t="s">
        <v>118</v>
      </c>
      <c r="T63" t="s">
        <v>375</v>
      </c>
      <c r="U63">
        <v>277</v>
      </c>
      <c r="V63" t="s">
        <v>358</v>
      </c>
      <c r="W63">
        <v>3</v>
      </c>
      <c r="X63" t="s">
        <v>223</v>
      </c>
      <c r="Y63">
        <v>101</v>
      </c>
      <c r="Z63">
        <v>5</v>
      </c>
      <c r="AA63">
        <v>4</v>
      </c>
    </row>
    <row r="64" spans="1:27" x14ac:dyDescent="0.25">
      <c r="A64" t="s">
        <v>372</v>
      </c>
      <c r="B64" t="s">
        <v>373</v>
      </c>
      <c r="C64" t="s">
        <v>115</v>
      </c>
      <c r="D64">
        <v>32</v>
      </c>
      <c r="E64" t="s">
        <v>18</v>
      </c>
      <c r="F64">
        <v>20170327</v>
      </c>
      <c r="G64">
        <v>228</v>
      </c>
      <c r="H64">
        <v>104944</v>
      </c>
      <c r="I64" t="s">
        <v>376</v>
      </c>
      <c r="J64" t="s">
        <v>117</v>
      </c>
      <c r="K64" t="s">
        <v>118</v>
      </c>
      <c r="L64" t="s">
        <v>377</v>
      </c>
      <c r="M64">
        <v>590</v>
      </c>
      <c r="N64">
        <v>51</v>
      </c>
      <c r="P64" t="s">
        <v>378</v>
      </c>
      <c r="Q64" t="s">
        <v>117</v>
      </c>
      <c r="S64" t="s">
        <v>379</v>
      </c>
      <c r="T64" t="s">
        <v>380</v>
      </c>
      <c r="U64">
        <v>443</v>
      </c>
      <c r="V64" t="s">
        <v>159</v>
      </c>
      <c r="W64">
        <v>3</v>
      </c>
      <c r="X64" t="s">
        <v>136</v>
      </c>
      <c r="Y64">
        <v>61</v>
      </c>
      <c r="Z64">
        <v>5</v>
      </c>
      <c r="AA64">
        <v>3</v>
      </c>
    </row>
    <row r="65" spans="1:27" x14ac:dyDescent="0.25">
      <c r="A65" t="s">
        <v>381</v>
      </c>
      <c r="B65" t="s">
        <v>382</v>
      </c>
      <c r="C65" t="s">
        <v>142</v>
      </c>
      <c r="D65">
        <v>32</v>
      </c>
      <c r="E65" t="s">
        <v>18</v>
      </c>
      <c r="F65">
        <v>20170403</v>
      </c>
      <c r="G65">
        <v>287</v>
      </c>
      <c r="H65">
        <v>105963</v>
      </c>
      <c r="I65" t="s">
        <v>143</v>
      </c>
      <c r="J65" t="s">
        <v>117</v>
      </c>
      <c r="K65" t="s">
        <v>118</v>
      </c>
      <c r="L65" t="s">
        <v>383</v>
      </c>
      <c r="M65">
        <v>125</v>
      </c>
      <c r="N65">
        <v>468</v>
      </c>
      <c r="P65" t="s">
        <v>384</v>
      </c>
      <c r="Q65" t="s">
        <v>117</v>
      </c>
      <c r="S65" t="s">
        <v>385</v>
      </c>
      <c r="T65" t="s">
        <v>386</v>
      </c>
      <c r="U65">
        <v>177</v>
      </c>
      <c r="V65" t="s">
        <v>387</v>
      </c>
      <c r="W65">
        <v>3</v>
      </c>
      <c r="X65" t="s">
        <v>220</v>
      </c>
      <c r="Y65">
        <v>168</v>
      </c>
      <c r="Z65">
        <v>8</v>
      </c>
      <c r="AA65">
        <v>3</v>
      </c>
    </row>
    <row r="66" spans="1:27" x14ac:dyDescent="0.25">
      <c r="A66" t="s">
        <v>381</v>
      </c>
      <c r="B66" t="s">
        <v>382</v>
      </c>
      <c r="C66" t="s">
        <v>142</v>
      </c>
      <c r="D66">
        <v>32</v>
      </c>
      <c r="E66" t="s">
        <v>18</v>
      </c>
      <c r="F66">
        <v>20170403</v>
      </c>
      <c r="G66">
        <v>284</v>
      </c>
      <c r="H66">
        <v>106293</v>
      </c>
      <c r="I66" t="s">
        <v>125</v>
      </c>
      <c r="J66" t="s">
        <v>117</v>
      </c>
      <c r="K66" t="s">
        <v>118</v>
      </c>
      <c r="L66" t="s">
        <v>388</v>
      </c>
      <c r="M66">
        <v>185</v>
      </c>
      <c r="N66">
        <v>294</v>
      </c>
      <c r="O66" t="s">
        <v>149</v>
      </c>
      <c r="P66" t="s">
        <v>389</v>
      </c>
      <c r="Q66" t="s">
        <v>117</v>
      </c>
      <c r="S66" t="s">
        <v>390</v>
      </c>
      <c r="T66" t="s">
        <v>391</v>
      </c>
      <c r="U66">
        <v>203</v>
      </c>
      <c r="V66" t="s">
        <v>159</v>
      </c>
      <c r="W66">
        <v>3</v>
      </c>
      <c r="X66" t="s">
        <v>223</v>
      </c>
      <c r="Y66">
        <v>87</v>
      </c>
      <c r="Z66">
        <v>2</v>
      </c>
      <c r="AA66">
        <v>1</v>
      </c>
    </row>
    <row r="67" spans="1:27" x14ac:dyDescent="0.25">
      <c r="A67" t="s">
        <v>381</v>
      </c>
      <c r="B67" t="s">
        <v>382</v>
      </c>
      <c r="C67" t="s">
        <v>142</v>
      </c>
      <c r="D67">
        <v>32</v>
      </c>
      <c r="E67" t="s">
        <v>18</v>
      </c>
      <c r="F67">
        <v>20170403</v>
      </c>
      <c r="G67">
        <v>273</v>
      </c>
      <c r="H67">
        <v>105963</v>
      </c>
      <c r="I67" t="s">
        <v>143</v>
      </c>
      <c r="J67" t="s">
        <v>117</v>
      </c>
      <c r="K67" t="s">
        <v>118</v>
      </c>
      <c r="L67" t="s">
        <v>383</v>
      </c>
      <c r="M67">
        <v>125</v>
      </c>
      <c r="N67">
        <v>468</v>
      </c>
      <c r="P67" t="s">
        <v>392</v>
      </c>
      <c r="Q67" t="s">
        <v>172</v>
      </c>
      <c r="R67">
        <v>173</v>
      </c>
      <c r="S67" t="s">
        <v>200</v>
      </c>
      <c r="T67" t="s">
        <v>393</v>
      </c>
      <c r="U67">
        <v>167</v>
      </c>
      <c r="V67" t="s">
        <v>159</v>
      </c>
      <c r="W67">
        <v>3</v>
      </c>
      <c r="X67" t="s">
        <v>223</v>
      </c>
      <c r="Y67">
        <v>81</v>
      </c>
      <c r="Z67">
        <v>1</v>
      </c>
      <c r="AA67">
        <v>1</v>
      </c>
    </row>
    <row r="68" spans="1:27" x14ac:dyDescent="0.25">
      <c r="A68" t="s">
        <v>381</v>
      </c>
      <c r="B68" t="s">
        <v>382</v>
      </c>
      <c r="C68" t="s">
        <v>142</v>
      </c>
      <c r="D68">
        <v>32</v>
      </c>
      <c r="E68" t="s">
        <v>18</v>
      </c>
      <c r="F68">
        <v>20170403</v>
      </c>
      <c r="G68">
        <v>252</v>
      </c>
      <c r="H68">
        <v>106293</v>
      </c>
      <c r="I68" t="s">
        <v>125</v>
      </c>
      <c r="J68" t="s">
        <v>117</v>
      </c>
      <c r="K68" t="s">
        <v>118</v>
      </c>
      <c r="L68" t="s">
        <v>388</v>
      </c>
      <c r="M68">
        <v>185</v>
      </c>
      <c r="N68">
        <v>294</v>
      </c>
      <c r="P68" t="s">
        <v>394</v>
      </c>
      <c r="Q68" t="s">
        <v>182</v>
      </c>
      <c r="S68" t="s">
        <v>200</v>
      </c>
      <c r="T68" t="s">
        <v>395</v>
      </c>
      <c r="U68">
        <v>260</v>
      </c>
      <c r="V68" t="s">
        <v>159</v>
      </c>
      <c r="W68">
        <v>3</v>
      </c>
      <c r="X68" t="s">
        <v>396</v>
      </c>
      <c r="Y68">
        <v>70</v>
      </c>
      <c r="Z68">
        <v>6</v>
      </c>
      <c r="AA68">
        <v>3</v>
      </c>
    </row>
    <row r="69" spans="1:27" x14ac:dyDescent="0.25">
      <c r="A69" t="s">
        <v>381</v>
      </c>
      <c r="B69" t="s">
        <v>382</v>
      </c>
      <c r="C69" t="s">
        <v>142</v>
      </c>
      <c r="D69">
        <v>32</v>
      </c>
      <c r="E69" t="s">
        <v>18</v>
      </c>
      <c r="F69">
        <v>20170403</v>
      </c>
      <c r="G69">
        <v>246</v>
      </c>
      <c r="H69">
        <v>106293</v>
      </c>
      <c r="I69" t="s">
        <v>125</v>
      </c>
      <c r="J69" t="s">
        <v>117</v>
      </c>
      <c r="K69" t="s">
        <v>118</v>
      </c>
      <c r="L69" t="s">
        <v>388</v>
      </c>
      <c r="M69">
        <v>185</v>
      </c>
      <c r="N69">
        <v>294</v>
      </c>
      <c r="O69" t="s">
        <v>149</v>
      </c>
      <c r="P69" t="s">
        <v>397</v>
      </c>
      <c r="Q69" t="s">
        <v>182</v>
      </c>
      <c r="S69" t="s">
        <v>217</v>
      </c>
      <c r="T69" t="s">
        <v>398</v>
      </c>
      <c r="V69" t="s">
        <v>135</v>
      </c>
      <c r="W69">
        <v>3</v>
      </c>
      <c r="X69" t="s">
        <v>124</v>
      </c>
      <c r="Y69">
        <v>47</v>
      </c>
      <c r="Z69">
        <v>9</v>
      </c>
      <c r="AA69">
        <v>2</v>
      </c>
    </row>
    <row r="70" spans="1:27" x14ac:dyDescent="0.25">
      <c r="A70" t="s">
        <v>399</v>
      </c>
      <c r="B70" t="s">
        <v>400</v>
      </c>
      <c r="C70" t="s">
        <v>142</v>
      </c>
      <c r="D70">
        <v>32</v>
      </c>
      <c r="E70" t="s">
        <v>18</v>
      </c>
      <c r="F70">
        <v>20170410</v>
      </c>
      <c r="G70">
        <v>292</v>
      </c>
      <c r="H70">
        <v>106293</v>
      </c>
      <c r="I70" t="s">
        <v>125</v>
      </c>
      <c r="J70" t="s">
        <v>117</v>
      </c>
      <c r="K70" t="s">
        <v>118</v>
      </c>
      <c r="L70" t="s">
        <v>401</v>
      </c>
      <c r="M70">
        <v>180</v>
      </c>
      <c r="N70">
        <v>307</v>
      </c>
      <c r="P70" t="s">
        <v>143</v>
      </c>
      <c r="Q70" t="s">
        <v>117</v>
      </c>
      <c r="S70" t="s">
        <v>118</v>
      </c>
      <c r="T70" t="s">
        <v>402</v>
      </c>
      <c r="U70">
        <v>134</v>
      </c>
      <c r="V70" t="s">
        <v>123</v>
      </c>
      <c r="W70">
        <v>3</v>
      </c>
      <c r="X70" t="s">
        <v>220</v>
      </c>
      <c r="Y70">
        <v>96</v>
      </c>
      <c r="Z70">
        <v>1</v>
      </c>
      <c r="AA70">
        <v>3</v>
      </c>
    </row>
    <row r="71" spans="1:27" x14ac:dyDescent="0.25">
      <c r="A71" t="s">
        <v>399</v>
      </c>
      <c r="B71" t="s">
        <v>400</v>
      </c>
      <c r="C71" t="s">
        <v>142</v>
      </c>
      <c r="D71">
        <v>32</v>
      </c>
      <c r="E71" t="s">
        <v>18</v>
      </c>
      <c r="F71">
        <v>20170410</v>
      </c>
      <c r="G71">
        <v>283</v>
      </c>
      <c r="H71">
        <v>106293</v>
      </c>
      <c r="I71" t="s">
        <v>125</v>
      </c>
      <c r="J71" t="s">
        <v>117</v>
      </c>
      <c r="K71" t="s">
        <v>118</v>
      </c>
      <c r="L71" t="s">
        <v>401</v>
      </c>
      <c r="M71">
        <v>180</v>
      </c>
      <c r="N71">
        <v>307</v>
      </c>
      <c r="P71" t="s">
        <v>389</v>
      </c>
      <c r="Q71" t="s">
        <v>117</v>
      </c>
      <c r="S71" t="s">
        <v>390</v>
      </c>
      <c r="T71" t="s">
        <v>403</v>
      </c>
      <c r="U71">
        <v>198</v>
      </c>
      <c r="V71" t="s">
        <v>148</v>
      </c>
      <c r="W71">
        <v>3</v>
      </c>
      <c r="X71" t="s">
        <v>223</v>
      </c>
      <c r="Y71">
        <v>86</v>
      </c>
      <c r="Z71">
        <v>4</v>
      </c>
      <c r="AA71">
        <v>6</v>
      </c>
    </row>
    <row r="72" spans="1:27" x14ac:dyDescent="0.25">
      <c r="A72" t="s">
        <v>399</v>
      </c>
      <c r="B72" t="s">
        <v>400</v>
      </c>
      <c r="C72" t="s">
        <v>142</v>
      </c>
      <c r="D72">
        <v>32</v>
      </c>
      <c r="E72" t="s">
        <v>18</v>
      </c>
      <c r="F72">
        <v>20170410</v>
      </c>
      <c r="G72">
        <v>282</v>
      </c>
      <c r="H72">
        <v>105963</v>
      </c>
      <c r="I72" t="s">
        <v>143</v>
      </c>
      <c r="J72" t="s">
        <v>117</v>
      </c>
      <c r="K72" t="s">
        <v>118</v>
      </c>
      <c r="L72" t="s">
        <v>402</v>
      </c>
      <c r="M72">
        <v>134</v>
      </c>
      <c r="N72">
        <v>430</v>
      </c>
      <c r="P72" t="s">
        <v>404</v>
      </c>
      <c r="Q72" t="s">
        <v>117</v>
      </c>
      <c r="S72" t="s">
        <v>200</v>
      </c>
      <c r="T72" t="s">
        <v>405</v>
      </c>
      <c r="U72">
        <v>187</v>
      </c>
      <c r="V72" t="s">
        <v>191</v>
      </c>
      <c r="W72">
        <v>3</v>
      </c>
      <c r="X72" t="s">
        <v>223</v>
      </c>
      <c r="Y72">
        <v>85</v>
      </c>
      <c r="Z72">
        <v>1</v>
      </c>
      <c r="AA72">
        <v>1</v>
      </c>
    </row>
    <row r="73" spans="1:27" x14ac:dyDescent="0.25">
      <c r="A73" t="s">
        <v>406</v>
      </c>
      <c r="B73" t="s">
        <v>407</v>
      </c>
      <c r="C73" t="s">
        <v>142</v>
      </c>
      <c r="D73">
        <v>32</v>
      </c>
      <c r="E73" t="s">
        <v>18</v>
      </c>
      <c r="F73">
        <v>20170417</v>
      </c>
      <c r="G73">
        <v>288</v>
      </c>
      <c r="H73">
        <v>106293</v>
      </c>
      <c r="I73" t="s">
        <v>125</v>
      </c>
      <c r="J73" t="s">
        <v>117</v>
      </c>
      <c r="K73" t="s">
        <v>118</v>
      </c>
      <c r="L73" t="s">
        <v>408</v>
      </c>
      <c r="M73">
        <v>174</v>
      </c>
      <c r="N73">
        <v>316</v>
      </c>
      <c r="P73" t="s">
        <v>409</v>
      </c>
      <c r="Q73" t="s">
        <v>172</v>
      </c>
      <c r="S73" t="s">
        <v>385</v>
      </c>
      <c r="T73" t="s">
        <v>410</v>
      </c>
      <c r="U73">
        <v>258</v>
      </c>
      <c r="V73" t="s">
        <v>411</v>
      </c>
      <c r="W73">
        <v>3</v>
      </c>
      <c r="X73" t="s">
        <v>220</v>
      </c>
      <c r="Y73">
        <v>138</v>
      </c>
      <c r="Z73">
        <v>10</v>
      </c>
      <c r="AA73">
        <v>2</v>
      </c>
    </row>
    <row r="74" spans="1:27" x14ac:dyDescent="0.25">
      <c r="A74" t="s">
        <v>406</v>
      </c>
      <c r="B74" t="s">
        <v>407</v>
      </c>
      <c r="C74" t="s">
        <v>142</v>
      </c>
      <c r="D74">
        <v>32</v>
      </c>
      <c r="E74" t="s">
        <v>18</v>
      </c>
      <c r="F74">
        <v>20170417</v>
      </c>
      <c r="G74">
        <v>275</v>
      </c>
      <c r="H74">
        <v>106293</v>
      </c>
      <c r="I74" t="s">
        <v>125</v>
      </c>
      <c r="J74" t="s">
        <v>117</v>
      </c>
      <c r="K74" t="s">
        <v>118</v>
      </c>
      <c r="L74" t="s">
        <v>408</v>
      </c>
      <c r="M74">
        <v>174</v>
      </c>
      <c r="N74">
        <v>316</v>
      </c>
      <c r="O74" t="s">
        <v>234</v>
      </c>
      <c r="P74" t="s">
        <v>412</v>
      </c>
      <c r="Q74" t="s">
        <v>117</v>
      </c>
      <c r="S74" t="s">
        <v>413</v>
      </c>
      <c r="T74" t="s">
        <v>414</v>
      </c>
      <c r="U74">
        <v>767</v>
      </c>
      <c r="V74" t="s">
        <v>415</v>
      </c>
      <c r="W74">
        <v>3</v>
      </c>
      <c r="X74" t="s">
        <v>223</v>
      </c>
      <c r="Z74">
        <v>0</v>
      </c>
      <c r="AA74">
        <v>3</v>
      </c>
    </row>
    <row r="75" spans="1:27" x14ac:dyDescent="0.25">
      <c r="A75" t="s">
        <v>416</v>
      </c>
      <c r="B75" t="s">
        <v>417</v>
      </c>
      <c r="C75" t="s">
        <v>142</v>
      </c>
      <c r="D75">
        <v>32</v>
      </c>
      <c r="E75" t="s">
        <v>18</v>
      </c>
      <c r="F75">
        <v>20170424</v>
      </c>
      <c r="G75">
        <v>272</v>
      </c>
      <c r="H75">
        <v>105726</v>
      </c>
      <c r="I75" t="s">
        <v>313</v>
      </c>
      <c r="J75" t="s">
        <v>117</v>
      </c>
      <c r="K75" t="s">
        <v>118</v>
      </c>
      <c r="L75" t="s">
        <v>418</v>
      </c>
      <c r="M75">
        <v>215</v>
      </c>
      <c r="N75">
        <v>240</v>
      </c>
      <c r="O75" t="s">
        <v>234</v>
      </c>
      <c r="P75" t="s">
        <v>419</v>
      </c>
      <c r="Q75" t="s">
        <v>182</v>
      </c>
      <c r="S75" t="s">
        <v>248</v>
      </c>
      <c r="T75" t="s">
        <v>420</v>
      </c>
      <c r="U75">
        <v>214</v>
      </c>
      <c r="V75" t="s">
        <v>421</v>
      </c>
      <c r="W75">
        <v>3</v>
      </c>
      <c r="X75" t="s">
        <v>223</v>
      </c>
      <c r="Y75">
        <v>88</v>
      </c>
      <c r="Z75">
        <v>0</v>
      </c>
      <c r="AA75">
        <v>1</v>
      </c>
    </row>
    <row r="76" spans="1:27" x14ac:dyDescent="0.25">
      <c r="A76" t="s">
        <v>422</v>
      </c>
      <c r="B76" t="s">
        <v>423</v>
      </c>
      <c r="C76" t="s">
        <v>115</v>
      </c>
      <c r="D76">
        <v>32</v>
      </c>
      <c r="E76" t="s">
        <v>18</v>
      </c>
      <c r="F76">
        <v>20170501</v>
      </c>
      <c r="G76">
        <v>273</v>
      </c>
      <c r="H76">
        <v>105074</v>
      </c>
      <c r="I76" t="s">
        <v>171</v>
      </c>
      <c r="J76" t="s">
        <v>172</v>
      </c>
      <c r="K76" t="s">
        <v>118</v>
      </c>
      <c r="L76" t="s">
        <v>424</v>
      </c>
      <c r="M76">
        <v>132</v>
      </c>
      <c r="N76">
        <v>430</v>
      </c>
      <c r="P76" t="s">
        <v>425</v>
      </c>
      <c r="Q76" t="s">
        <v>117</v>
      </c>
      <c r="R76">
        <v>194</v>
      </c>
      <c r="S76" t="s">
        <v>322</v>
      </c>
      <c r="T76" t="s">
        <v>426</v>
      </c>
      <c r="U76">
        <v>344</v>
      </c>
      <c r="V76" t="s">
        <v>427</v>
      </c>
      <c r="W76">
        <v>3</v>
      </c>
      <c r="X76" t="s">
        <v>223</v>
      </c>
      <c r="Y76">
        <v>82</v>
      </c>
      <c r="Z76">
        <v>7</v>
      </c>
      <c r="AA76">
        <v>8</v>
      </c>
    </row>
    <row r="77" spans="1:27" x14ac:dyDescent="0.25">
      <c r="A77" t="s">
        <v>428</v>
      </c>
      <c r="B77" t="s">
        <v>429</v>
      </c>
      <c r="C77" t="s">
        <v>142</v>
      </c>
      <c r="D77">
        <v>32</v>
      </c>
      <c r="E77" t="s">
        <v>18</v>
      </c>
      <c r="F77">
        <v>20170501</v>
      </c>
      <c r="G77">
        <v>283</v>
      </c>
      <c r="H77">
        <v>106167</v>
      </c>
      <c r="I77" t="s">
        <v>226</v>
      </c>
      <c r="J77" t="s">
        <v>117</v>
      </c>
      <c r="K77" t="s">
        <v>118</v>
      </c>
      <c r="L77" t="s">
        <v>430</v>
      </c>
      <c r="M77">
        <v>199</v>
      </c>
      <c r="N77">
        <v>270</v>
      </c>
      <c r="P77" t="s">
        <v>419</v>
      </c>
      <c r="Q77" t="s">
        <v>182</v>
      </c>
      <c r="S77" t="s">
        <v>248</v>
      </c>
      <c r="T77" t="s">
        <v>431</v>
      </c>
      <c r="U77">
        <v>212</v>
      </c>
      <c r="V77" t="s">
        <v>432</v>
      </c>
      <c r="W77">
        <v>3</v>
      </c>
      <c r="X77" t="s">
        <v>223</v>
      </c>
      <c r="Y77">
        <v>134</v>
      </c>
      <c r="Z77">
        <v>5</v>
      </c>
      <c r="AA77">
        <v>3</v>
      </c>
    </row>
    <row r="78" spans="1:27" x14ac:dyDescent="0.25">
      <c r="A78" t="s">
        <v>428</v>
      </c>
      <c r="B78" t="s">
        <v>429</v>
      </c>
      <c r="C78" t="s">
        <v>142</v>
      </c>
      <c r="D78">
        <v>32</v>
      </c>
      <c r="E78" t="s">
        <v>18</v>
      </c>
      <c r="F78">
        <v>20170501</v>
      </c>
      <c r="G78">
        <v>275</v>
      </c>
      <c r="H78">
        <v>105726</v>
      </c>
      <c r="I78" t="s">
        <v>313</v>
      </c>
      <c r="J78" t="s">
        <v>117</v>
      </c>
      <c r="K78" t="s">
        <v>118</v>
      </c>
      <c r="L78" t="s">
        <v>433</v>
      </c>
      <c r="M78">
        <v>213</v>
      </c>
      <c r="N78">
        <v>247</v>
      </c>
      <c r="O78" t="s">
        <v>234</v>
      </c>
      <c r="P78" t="s">
        <v>434</v>
      </c>
      <c r="Q78" t="s">
        <v>182</v>
      </c>
      <c r="S78" t="s">
        <v>435</v>
      </c>
      <c r="T78" t="s">
        <v>436</v>
      </c>
      <c r="U78">
        <v>415</v>
      </c>
      <c r="V78" t="s">
        <v>437</v>
      </c>
      <c r="W78">
        <v>3</v>
      </c>
      <c r="X78" t="s">
        <v>223</v>
      </c>
      <c r="Y78">
        <v>121</v>
      </c>
      <c r="Z78">
        <v>1</v>
      </c>
      <c r="AA78">
        <v>2</v>
      </c>
    </row>
    <row r="79" spans="1:27" x14ac:dyDescent="0.25">
      <c r="A79" t="s">
        <v>438</v>
      </c>
      <c r="B79" t="s">
        <v>439</v>
      </c>
      <c r="C79" t="s">
        <v>142</v>
      </c>
      <c r="D79">
        <v>32</v>
      </c>
      <c r="E79" t="s">
        <v>18</v>
      </c>
      <c r="F79">
        <v>20170508</v>
      </c>
      <c r="G79">
        <v>278</v>
      </c>
      <c r="H79">
        <v>123785</v>
      </c>
      <c r="I79" t="s">
        <v>440</v>
      </c>
      <c r="J79" t="s">
        <v>117</v>
      </c>
      <c r="K79" t="s">
        <v>118</v>
      </c>
      <c r="L79" t="s">
        <v>441</v>
      </c>
      <c r="M79">
        <v>295</v>
      </c>
      <c r="N79">
        <v>165</v>
      </c>
      <c r="P79" t="s">
        <v>442</v>
      </c>
      <c r="Q79" t="s">
        <v>117</v>
      </c>
      <c r="S79" t="s">
        <v>289</v>
      </c>
      <c r="T79" t="s">
        <v>443</v>
      </c>
      <c r="U79">
        <v>91</v>
      </c>
      <c r="V79" t="s">
        <v>444</v>
      </c>
      <c r="W79">
        <v>3</v>
      </c>
      <c r="X79" t="s">
        <v>223</v>
      </c>
      <c r="Y79">
        <v>138</v>
      </c>
      <c r="Z79">
        <v>3</v>
      </c>
      <c r="AA79">
        <v>5</v>
      </c>
    </row>
    <row r="80" spans="1:27" x14ac:dyDescent="0.25">
      <c r="A80" t="s">
        <v>438</v>
      </c>
      <c r="B80" t="s">
        <v>439</v>
      </c>
      <c r="C80" t="s">
        <v>142</v>
      </c>
      <c r="D80">
        <v>32</v>
      </c>
      <c r="E80" t="s">
        <v>18</v>
      </c>
      <c r="F80">
        <v>20170508</v>
      </c>
      <c r="G80">
        <v>246</v>
      </c>
      <c r="H80">
        <v>123785</v>
      </c>
      <c r="I80" t="s">
        <v>440</v>
      </c>
      <c r="J80" t="s">
        <v>117</v>
      </c>
      <c r="K80" t="s">
        <v>118</v>
      </c>
      <c r="L80" t="s">
        <v>441</v>
      </c>
      <c r="M80">
        <v>295</v>
      </c>
      <c r="N80">
        <v>165</v>
      </c>
      <c r="P80" t="s">
        <v>445</v>
      </c>
      <c r="Q80" t="s">
        <v>117</v>
      </c>
      <c r="S80" t="s">
        <v>239</v>
      </c>
      <c r="T80" t="s">
        <v>446</v>
      </c>
      <c r="U80">
        <v>485</v>
      </c>
      <c r="V80" t="s">
        <v>447</v>
      </c>
      <c r="W80">
        <v>3</v>
      </c>
      <c r="X80" t="s">
        <v>124</v>
      </c>
      <c r="Y80">
        <v>109</v>
      </c>
      <c r="Z80">
        <v>1</v>
      </c>
      <c r="AA80">
        <v>2</v>
      </c>
    </row>
    <row r="81" spans="1:27" x14ac:dyDescent="0.25">
      <c r="A81" t="s">
        <v>448</v>
      </c>
      <c r="B81" t="s">
        <v>449</v>
      </c>
      <c r="C81" t="s">
        <v>142</v>
      </c>
      <c r="D81">
        <v>32</v>
      </c>
      <c r="E81" t="s">
        <v>18</v>
      </c>
      <c r="F81">
        <v>20170508</v>
      </c>
      <c r="G81">
        <v>296</v>
      </c>
      <c r="H81">
        <v>106293</v>
      </c>
      <c r="I81" t="s">
        <v>125</v>
      </c>
      <c r="J81" t="s">
        <v>117</v>
      </c>
      <c r="K81" t="s">
        <v>118</v>
      </c>
      <c r="L81" t="s">
        <v>450</v>
      </c>
      <c r="M81">
        <v>176</v>
      </c>
      <c r="N81">
        <v>315</v>
      </c>
      <c r="O81" t="s">
        <v>149</v>
      </c>
      <c r="P81" t="s">
        <v>451</v>
      </c>
      <c r="Q81" t="s">
        <v>117</v>
      </c>
      <c r="S81" t="s">
        <v>385</v>
      </c>
      <c r="T81" t="s">
        <v>452</v>
      </c>
      <c r="U81">
        <v>199</v>
      </c>
      <c r="V81" t="s">
        <v>453</v>
      </c>
      <c r="W81">
        <v>3</v>
      </c>
      <c r="X81" t="s">
        <v>232</v>
      </c>
      <c r="Y81">
        <v>162</v>
      </c>
      <c r="Z81">
        <v>5</v>
      </c>
      <c r="AA81">
        <v>8</v>
      </c>
    </row>
    <row r="82" spans="1:27" x14ac:dyDescent="0.25">
      <c r="A82" t="s">
        <v>448</v>
      </c>
      <c r="B82" t="s">
        <v>449</v>
      </c>
      <c r="C82" t="s">
        <v>142</v>
      </c>
      <c r="D82">
        <v>32</v>
      </c>
      <c r="E82" t="s">
        <v>18</v>
      </c>
      <c r="F82">
        <v>20170508</v>
      </c>
      <c r="G82">
        <v>291</v>
      </c>
      <c r="H82">
        <v>106293</v>
      </c>
      <c r="I82" t="s">
        <v>125</v>
      </c>
      <c r="J82" t="s">
        <v>117</v>
      </c>
      <c r="K82" t="s">
        <v>118</v>
      </c>
      <c r="L82" t="s">
        <v>450</v>
      </c>
      <c r="M82">
        <v>176</v>
      </c>
      <c r="N82">
        <v>315</v>
      </c>
      <c r="P82" t="s">
        <v>454</v>
      </c>
      <c r="Q82" t="s">
        <v>117</v>
      </c>
      <c r="S82" t="s">
        <v>455</v>
      </c>
      <c r="T82" t="s">
        <v>456</v>
      </c>
      <c r="U82">
        <v>95</v>
      </c>
      <c r="V82" t="s">
        <v>457</v>
      </c>
      <c r="W82">
        <v>3</v>
      </c>
      <c r="X82" t="s">
        <v>220</v>
      </c>
      <c r="Y82">
        <v>91</v>
      </c>
      <c r="Z82">
        <v>5</v>
      </c>
      <c r="AA82">
        <v>4</v>
      </c>
    </row>
    <row r="83" spans="1:27" x14ac:dyDescent="0.25">
      <c r="A83" t="s">
        <v>448</v>
      </c>
      <c r="B83" t="s">
        <v>449</v>
      </c>
      <c r="C83" t="s">
        <v>142</v>
      </c>
      <c r="D83">
        <v>32</v>
      </c>
      <c r="E83" t="s">
        <v>18</v>
      </c>
      <c r="F83">
        <v>20170508</v>
      </c>
      <c r="G83">
        <v>280</v>
      </c>
      <c r="H83">
        <v>106293</v>
      </c>
      <c r="I83" t="s">
        <v>125</v>
      </c>
      <c r="J83" t="s">
        <v>117</v>
      </c>
      <c r="K83" t="s">
        <v>118</v>
      </c>
      <c r="L83" t="s">
        <v>450</v>
      </c>
      <c r="M83">
        <v>176</v>
      </c>
      <c r="N83">
        <v>315</v>
      </c>
      <c r="P83" t="s">
        <v>458</v>
      </c>
      <c r="Q83" t="s">
        <v>117</v>
      </c>
      <c r="S83" t="s">
        <v>322</v>
      </c>
      <c r="T83" t="s">
        <v>459</v>
      </c>
      <c r="U83">
        <v>194</v>
      </c>
      <c r="V83" t="s">
        <v>460</v>
      </c>
      <c r="W83">
        <v>3</v>
      </c>
      <c r="X83" t="s">
        <v>223</v>
      </c>
      <c r="Y83">
        <v>79</v>
      </c>
      <c r="Z83">
        <v>2</v>
      </c>
      <c r="AA83">
        <v>2</v>
      </c>
    </row>
    <row r="84" spans="1:27" x14ac:dyDescent="0.25">
      <c r="A84" t="s">
        <v>461</v>
      </c>
      <c r="B84" t="s">
        <v>462</v>
      </c>
      <c r="C84" t="s">
        <v>115</v>
      </c>
      <c r="D84">
        <v>32</v>
      </c>
      <c r="E84" t="s">
        <v>18</v>
      </c>
      <c r="F84">
        <v>20170508</v>
      </c>
      <c r="G84">
        <v>297</v>
      </c>
      <c r="H84">
        <v>105074</v>
      </c>
      <c r="I84" t="s">
        <v>171</v>
      </c>
      <c r="J84" t="s">
        <v>172</v>
      </c>
      <c r="K84" t="s">
        <v>118</v>
      </c>
      <c r="L84" t="s">
        <v>463</v>
      </c>
      <c r="M84">
        <v>137</v>
      </c>
      <c r="N84">
        <v>430</v>
      </c>
      <c r="P84" t="s">
        <v>464</v>
      </c>
      <c r="Q84" t="s">
        <v>117</v>
      </c>
      <c r="S84" t="s">
        <v>175</v>
      </c>
      <c r="T84" t="s">
        <v>465</v>
      </c>
      <c r="U84">
        <v>200</v>
      </c>
      <c r="V84" t="s">
        <v>466</v>
      </c>
      <c r="W84">
        <v>3</v>
      </c>
      <c r="X84" t="s">
        <v>232</v>
      </c>
      <c r="Y84">
        <v>67</v>
      </c>
      <c r="Z84">
        <v>4</v>
      </c>
      <c r="AA84">
        <v>1</v>
      </c>
    </row>
    <row r="85" spans="1:27" x14ac:dyDescent="0.25">
      <c r="A85" t="s">
        <v>461</v>
      </c>
      <c r="B85" t="s">
        <v>462</v>
      </c>
      <c r="C85" t="s">
        <v>115</v>
      </c>
      <c r="D85">
        <v>32</v>
      </c>
      <c r="E85" t="s">
        <v>18</v>
      </c>
      <c r="F85">
        <v>20170508</v>
      </c>
      <c r="G85">
        <v>292</v>
      </c>
      <c r="H85">
        <v>105074</v>
      </c>
      <c r="I85" t="s">
        <v>171</v>
      </c>
      <c r="J85" t="s">
        <v>172</v>
      </c>
      <c r="K85" t="s">
        <v>118</v>
      </c>
      <c r="L85" t="s">
        <v>463</v>
      </c>
      <c r="M85">
        <v>137</v>
      </c>
      <c r="N85">
        <v>430</v>
      </c>
      <c r="O85" t="s">
        <v>467</v>
      </c>
      <c r="P85" t="s">
        <v>468</v>
      </c>
      <c r="Q85" t="s">
        <v>117</v>
      </c>
      <c r="S85" t="s">
        <v>322</v>
      </c>
      <c r="T85" t="s">
        <v>469</v>
      </c>
      <c r="U85">
        <v>319</v>
      </c>
      <c r="V85" t="s">
        <v>470</v>
      </c>
      <c r="W85">
        <v>3</v>
      </c>
      <c r="X85" t="s">
        <v>220</v>
      </c>
      <c r="Y85">
        <v>161</v>
      </c>
      <c r="Z85">
        <v>4</v>
      </c>
      <c r="AA85">
        <v>3</v>
      </c>
    </row>
    <row r="86" spans="1:27" x14ac:dyDescent="0.25">
      <c r="A86" t="s">
        <v>461</v>
      </c>
      <c r="B86" t="s">
        <v>462</v>
      </c>
      <c r="C86" t="s">
        <v>115</v>
      </c>
      <c r="D86">
        <v>32</v>
      </c>
      <c r="E86" t="s">
        <v>18</v>
      </c>
      <c r="F86">
        <v>20170508</v>
      </c>
      <c r="G86">
        <v>282</v>
      </c>
      <c r="H86">
        <v>105074</v>
      </c>
      <c r="I86" t="s">
        <v>171</v>
      </c>
      <c r="J86" t="s">
        <v>172</v>
      </c>
      <c r="K86" t="s">
        <v>118</v>
      </c>
      <c r="L86" t="s">
        <v>463</v>
      </c>
      <c r="M86">
        <v>137</v>
      </c>
      <c r="N86">
        <v>430</v>
      </c>
      <c r="P86" t="s">
        <v>471</v>
      </c>
      <c r="Q86" t="s">
        <v>117</v>
      </c>
      <c r="R86">
        <v>183</v>
      </c>
      <c r="S86" t="s">
        <v>322</v>
      </c>
      <c r="T86" t="s">
        <v>472</v>
      </c>
      <c r="U86">
        <v>219</v>
      </c>
      <c r="V86" t="s">
        <v>473</v>
      </c>
      <c r="W86">
        <v>3</v>
      </c>
      <c r="X86" t="s">
        <v>223</v>
      </c>
      <c r="Y86">
        <v>104</v>
      </c>
      <c r="Z86">
        <v>1</v>
      </c>
      <c r="AA86">
        <v>3</v>
      </c>
    </row>
    <row r="87" spans="1:27" x14ac:dyDescent="0.25">
      <c r="A87" t="s">
        <v>474</v>
      </c>
      <c r="B87" t="s">
        <v>475</v>
      </c>
      <c r="C87" t="s">
        <v>142</v>
      </c>
      <c r="D87">
        <v>32</v>
      </c>
      <c r="E87" t="s">
        <v>18</v>
      </c>
      <c r="F87">
        <v>20170515</v>
      </c>
      <c r="G87">
        <v>300</v>
      </c>
      <c r="H87">
        <v>104327</v>
      </c>
      <c r="I87" t="s">
        <v>116</v>
      </c>
      <c r="J87" t="s">
        <v>117</v>
      </c>
      <c r="K87" t="s">
        <v>118</v>
      </c>
      <c r="L87" t="s">
        <v>476</v>
      </c>
      <c r="M87">
        <v>50</v>
      </c>
      <c r="N87">
        <v>916</v>
      </c>
      <c r="P87" t="s">
        <v>477</v>
      </c>
      <c r="Q87" t="s">
        <v>117</v>
      </c>
      <c r="R87">
        <v>178</v>
      </c>
      <c r="S87" t="s">
        <v>151</v>
      </c>
      <c r="T87" t="s">
        <v>478</v>
      </c>
      <c r="U87">
        <v>84</v>
      </c>
      <c r="V87" t="s">
        <v>479</v>
      </c>
      <c r="W87">
        <v>3</v>
      </c>
      <c r="X87" t="s">
        <v>279</v>
      </c>
      <c r="Y87">
        <v>158</v>
      </c>
      <c r="Z87">
        <v>1</v>
      </c>
      <c r="AA87">
        <v>1</v>
      </c>
    </row>
    <row r="88" spans="1:27" x14ac:dyDescent="0.25">
      <c r="A88" t="s">
        <v>474</v>
      </c>
      <c r="B88" t="s">
        <v>475</v>
      </c>
      <c r="C88" t="s">
        <v>142</v>
      </c>
      <c r="D88">
        <v>32</v>
      </c>
      <c r="E88" t="s">
        <v>18</v>
      </c>
      <c r="F88">
        <v>20170515</v>
      </c>
      <c r="G88">
        <v>299</v>
      </c>
      <c r="H88">
        <v>104327</v>
      </c>
      <c r="I88" t="s">
        <v>116</v>
      </c>
      <c r="J88" t="s">
        <v>117</v>
      </c>
      <c r="K88" t="s">
        <v>118</v>
      </c>
      <c r="L88" t="s">
        <v>476</v>
      </c>
      <c r="M88">
        <v>50</v>
      </c>
      <c r="N88">
        <v>916</v>
      </c>
      <c r="P88" t="s">
        <v>143</v>
      </c>
      <c r="Q88" t="s">
        <v>117</v>
      </c>
      <c r="S88" t="s">
        <v>118</v>
      </c>
      <c r="T88" t="s">
        <v>480</v>
      </c>
      <c r="U88">
        <v>138</v>
      </c>
      <c r="V88" t="s">
        <v>481</v>
      </c>
      <c r="W88">
        <v>3</v>
      </c>
      <c r="X88" t="s">
        <v>282</v>
      </c>
      <c r="Y88">
        <v>137</v>
      </c>
      <c r="Z88">
        <v>6</v>
      </c>
      <c r="AA88">
        <v>2</v>
      </c>
    </row>
    <row r="89" spans="1:27" x14ac:dyDescent="0.25">
      <c r="A89" t="s">
        <v>474</v>
      </c>
      <c r="B89" t="s">
        <v>475</v>
      </c>
      <c r="C89" t="s">
        <v>142</v>
      </c>
      <c r="D89">
        <v>32</v>
      </c>
      <c r="E89" t="s">
        <v>18</v>
      </c>
      <c r="F89">
        <v>20170515</v>
      </c>
      <c r="G89">
        <v>297</v>
      </c>
      <c r="H89">
        <v>104327</v>
      </c>
      <c r="I89" t="s">
        <v>116</v>
      </c>
      <c r="J89" t="s">
        <v>117</v>
      </c>
      <c r="K89" t="s">
        <v>118</v>
      </c>
      <c r="L89" t="s">
        <v>476</v>
      </c>
      <c r="M89">
        <v>50</v>
      </c>
      <c r="N89">
        <v>916</v>
      </c>
      <c r="O89" t="s">
        <v>234</v>
      </c>
      <c r="P89" t="s">
        <v>394</v>
      </c>
      <c r="Q89" t="s">
        <v>182</v>
      </c>
      <c r="S89" t="s">
        <v>200</v>
      </c>
      <c r="T89" t="s">
        <v>482</v>
      </c>
      <c r="U89">
        <v>293</v>
      </c>
      <c r="V89" t="s">
        <v>167</v>
      </c>
      <c r="W89">
        <v>3</v>
      </c>
      <c r="X89" t="s">
        <v>232</v>
      </c>
      <c r="Y89">
        <v>64</v>
      </c>
      <c r="Z89">
        <v>3</v>
      </c>
      <c r="AA89">
        <v>1</v>
      </c>
    </row>
    <row r="90" spans="1:27" x14ac:dyDescent="0.25">
      <c r="A90" t="s">
        <v>474</v>
      </c>
      <c r="B90" t="s">
        <v>475</v>
      </c>
      <c r="C90" t="s">
        <v>142</v>
      </c>
      <c r="D90">
        <v>32</v>
      </c>
      <c r="E90" t="s">
        <v>18</v>
      </c>
      <c r="F90">
        <v>20170515</v>
      </c>
      <c r="G90">
        <v>296</v>
      </c>
      <c r="H90">
        <v>105963</v>
      </c>
      <c r="I90" t="s">
        <v>143</v>
      </c>
      <c r="J90" t="s">
        <v>117</v>
      </c>
      <c r="K90" t="s">
        <v>118</v>
      </c>
      <c r="L90" t="s">
        <v>480</v>
      </c>
      <c r="M90">
        <v>138</v>
      </c>
      <c r="N90">
        <v>419</v>
      </c>
      <c r="P90" t="s">
        <v>483</v>
      </c>
      <c r="Q90" t="s">
        <v>117</v>
      </c>
      <c r="S90" t="s">
        <v>133</v>
      </c>
      <c r="T90" t="s">
        <v>484</v>
      </c>
      <c r="U90">
        <v>143</v>
      </c>
      <c r="V90" t="s">
        <v>485</v>
      </c>
      <c r="W90">
        <v>3</v>
      </c>
      <c r="X90" t="s">
        <v>232</v>
      </c>
      <c r="Y90">
        <v>100</v>
      </c>
      <c r="Z90">
        <v>2</v>
      </c>
      <c r="AA90">
        <v>0</v>
      </c>
    </row>
    <row r="91" spans="1:27" x14ac:dyDescent="0.25">
      <c r="A91" t="s">
        <v>474</v>
      </c>
      <c r="B91" t="s">
        <v>475</v>
      </c>
      <c r="C91" t="s">
        <v>142</v>
      </c>
      <c r="D91">
        <v>32</v>
      </c>
      <c r="E91" t="s">
        <v>18</v>
      </c>
      <c r="F91">
        <v>20170515</v>
      </c>
      <c r="G91">
        <v>293</v>
      </c>
      <c r="H91">
        <v>104327</v>
      </c>
      <c r="I91" t="s">
        <v>116</v>
      </c>
      <c r="J91" t="s">
        <v>117</v>
      </c>
      <c r="K91" t="s">
        <v>118</v>
      </c>
      <c r="L91" t="s">
        <v>476</v>
      </c>
      <c r="M91">
        <v>50</v>
      </c>
      <c r="N91">
        <v>916</v>
      </c>
      <c r="P91" t="s">
        <v>486</v>
      </c>
      <c r="Q91" t="s">
        <v>117</v>
      </c>
      <c r="R91">
        <v>175</v>
      </c>
      <c r="S91" t="s">
        <v>289</v>
      </c>
      <c r="T91" t="s">
        <v>487</v>
      </c>
      <c r="U91">
        <v>165</v>
      </c>
      <c r="V91" t="s">
        <v>219</v>
      </c>
      <c r="W91">
        <v>3</v>
      </c>
      <c r="X91" t="s">
        <v>220</v>
      </c>
      <c r="Y91">
        <v>69</v>
      </c>
      <c r="Z91">
        <v>1</v>
      </c>
      <c r="AA91">
        <v>1</v>
      </c>
    </row>
    <row r="92" spans="1:27" x14ac:dyDescent="0.25">
      <c r="A92" t="s">
        <v>474</v>
      </c>
      <c r="B92" t="s">
        <v>475</v>
      </c>
      <c r="C92" t="s">
        <v>142</v>
      </c>
      <c r="D92">
        <v>32</v>
      </c>
      <c r="E92" t="s">
        <v>18</v>
      </c>
      <c r="F92">
        <v>20170515</v>
      </c>
      <c r="G92">
        <v>290</v>
      </c>
      <c r="H92">
        <v>105963</v>
      </c>
      <c r="I92" t="s">
        <v>143</v>
      </c>
      <c r="J92" t="s">
        <v>117</v>
      </c>
      <c r="K92" t="s">
        <v>118</v>
      </c>
      <c r="L92" t="s">
        <v>480</v>
      </c>
      <c r="M92">
        <v>138</v>
      </c>
      <c r="N92">
        <v>419</v>
      </c>
      <c r="P92" t="s">
        <v>488</v>
      </c>
      <c r="Q92" t="s">
        <v>172</v>
      </c>
      <c r="S92" t="s">
        <v>289</v>
      </c>
      <c r="T92" t="s">
        <v>489</v>
      </c>
      <c r="U92">
        <v>96</v>
      </c>
      <c r="V92" t="s">
        <v>490</v>
      </c>
      <c r="W92">
        <v>3</v>
      </c>
      <c r="X92" t="s">
        <v>220</v>
      </c>
      <c r="Y92">
        <v>67</v>
      </c>
      <c r="Z92">
        <v>3</v>
      </c>
      <c r="AA92">
        <v>1</v>
      </c>
    </row>
    <row r="93" spans="1:27" x14ac:dyDescent="0.25">
      <c r="A93" t="s">
        <v>474</v>
      </c>
      <c r="B93" t="s">
        <v>475</v>
      </c>
      <c r="C93" t="s">
        <v>142</v>
      </c>
      <c r="D93">
        <v>32</v>
      </c>
      <c r="E93" t="s">
        <v>18</v>
      </c>
      <c r="F93">
        <v>20170515</v>
      </c>
      <c r="G93">
        <v>285</v>
      </c>
      <c r="H93">
        <v>104327</v>
      </c>
      <c r="I93" t="s">
        <v>116</v>
      </c>
      <c r="J93" t="s">
        <v>117</v>
      </c>
      <c r="K93" t="s">
        <v>118</v>
      </c>
      <c r="L93" t="s">
        <v>476</v>
      </c>
      <c r="M93">
        <v>50</v>
      </c>
      <c r="N93">
        <v>916</v>
      </c>
      <c r="O93" t="s">
        <v>149</v>
      </c>
      <c r="P93" t="s">
        <v>491</v>
      </c>
      <c r="Q93" t="s">
        <v>117</v>
      </c>
      <c r="S93" t="s">
        <v>200</v>
      </c>
      <c r="T93" t="s">
        <v>492</v>
      </c>
      <c r="U93">
        <v>274</v>
      </c>
      <c r="V93" t="s">
        <v>493</v>
      </c>
      <c r="W93">
        <v>3</v>
      </c>
      <c r="X93" t="s">
        <v>223</v>
      </c>
      <c r="Y93">
        <v>152</v>
      </c>
      <c r="Z93">
        <v>3</v>
      </c>
      <c r="AA93">
        <v>1</v>
      </c>
    </row>
    <row r="94" spans="1:27" x14ac:dyDescent="0.25">
      <c r="A94" t="s">
        <v>474</v>
      </c>
      <c r="B94" t="s">
        <v>475</v>
      </c>
      <c r="C94" t="s">
        <v>142</v>
      </c>
      <c r="D94">
        <v>32</v>
      </c>
      <c r="E94" t="s">
        <v>18</v>
      </c>
      <c r="F94">
        <v>20170515</v>
      </c>
      <c r="G94">
        <v>279</v>
      </c>
      <c r="H94">
        <v>105963</v>
      </c>
      <c r="I94" t="s">
        <v>143</v>
      </c>
      <c r="J94" t="s">
        <v>117</v>
      </c>
      <c r="K94" t="s">
        <v>118</v>
      </c>
      <c r="L94" t="s">
        <v>480</v>
      </c>
      <c r="M94">
        <v>138</v>
      </c>
      <c r="N94">
        <v>419</v>
      </c>
      <c r="P94" t="s">
        <v>392</v>
      </c>
      <c r="Q94" t="s">
        <v>172</v>
      </c>
      <c r="R94">
        <v>173</v>
      </c>
      <c r="S94" t="s">
        <v>200</v>
      </c>
      <c r="T94" t="s">
        <v>494</v>
      </c>
      <c r="U94">
        <v>159</v>
      </c>
      <c r="V94" t="s">
        <v>466</v>
      </c>
      <c r="W94">
        <v>3</v>
      </c>
      <c r="X94" t="s">
        <v>223</v>
      </c>
      <c r="Y94">
        <v>69</v>
      </c>
      <c r="Z94">
        <v>3</v>
      </c>
      <c r="AA94">
        <v>0</v>
      </c>
    </row>
    <row r="95" spans="1:27" x14ac:dyDescent="0.25">
      <c r="A95" t="s">
        <v>474</v>
      </c>
      <c r="B95" t="s">
        <v>475</v>
      </c>
      <c r="C95" t="s">
        <v>142</v>
      </c>
      <c r="D95">
        <v>32</v>
      </c>
      <c r="E95" t="s">
        <v>18</v>
      </c>
      <c r="F95">
        <v>20170515</v>
      </c>
      <c r="G95">
        <v>235</v>
      </c>
      <c r="H95">
        <v>104893</v>
      </c>
      <c r="I95" t="s">
        <v>293</v>
      </c>
      <c r="J95" t="s">
        <v>117</v>
      </c>
      <c r="K95" t="s">
        <v>118</v>
      </c>
      <c r="L95" t="s">
        <v>495</v>
      </c>
      <c r="M95">
        <v>292</v>
      </c>
      <c r="N95">
        <v>169</v>
      </c>
      <c r="P95" t="s">
        <v>496</v>
      </c>
      <c r="Q95" t="s">
        <v>117</v>
      </c>
      <c r="R95">
        <v>193</v>
      </c>
      <c r="S95" t="s">
        <v>151</v>
      </c>
      <c r="T95" t="s">
        <v>497</v>
      </c>
      <c r="U95">
        <v>279</v>
      </c>
      <c r="V95" t="s">
        <v>498</v>
      </c>
      <c r="W95">
        <v>3</v>
      </c>
      <c r="X95" t="s">
        <v>136</v>
      </c>
      <c r="Y95">
        <v>137</v>
      </c>
      <c r="Z95">
        <v>3</v>
      </c>
      <c r="AA95">
        <v>3</v>
      </c>
    </row>
    <row r="96" spans="1:27" x14ac:dyDescent="0.25">
      <c r="A96" t="s">
        <v>499</v>
      </c>
      <c r="B96" t="s">
        <v>500</v>
      </c>
      <c r="C96" t="s">
        <v>142</v>
      </c>
      <c r="D96">
        <v>32</v>
      </c>
      <c r="E96" t="s">
        <v>18</v>
      </c>
      <c r="F96">
        <v>20170515</v>
      </c>
      <c r="G96">
        <v>275</v>
      </c>
      <c r="H96">
        <v>106293</v>
      </c>
      <c r="I96" t="s">
        <v>125</v>
      </c>
      <c r="J96" t="s">
        <v>117</v>
      </c>
      <c r="K96" t="s">
        <v>118</v>
      </c>
      <c r="L96" t="s">
        <v>501</v>
      </c>
      <c r="M96">
        <v>164</v>
      </c>
      <c r="N96">
        <v>342</v>
      </c>
      <c r="P96" t="s">
        <v>502</v>
      </c>
      <c r="Q96" t="s">
        <v>117</v>
      </c>
      <c r="S96" t="s">
        <v>503</v>
      </c>
      <c r="T96" t="s">
        <v>504</v>
      </c>
      <c r="U96">
        <v>147</v>
      </c>
      <c r="V96" t="s">
        <v>421</v>
      </c>
      <c r="W96">
        <v>3</v>
      </c>
      <c r="X96" t="s">
        <v>223</v>
      </c>
      <c r="Y96">
        <v>100</v>
      </c>
      <c r="Z96">
        <v>5</v>
      </c>
      <c r="AA96">
        <v>0</v>
      </c>
    </row>
    <row r="97" spans="1:27" x14ac:dyDescent="0.25">
      <c r="A97" t="s">
        <v>499</v>
      </c>
      <c r="B97" t="s">
        <v>500</v>
      </c>
      <c r="C97" t="s">
        <v>142</v>
      </c>
      <c r="D97">
        <v>32</v>
      </c>
      <c r="E97" t="s">
        <v>18</v>
      </c>
      <c r="F97">
        <v>20170515</v>
      </c>
      <c r="G97">
        <v>247</v>
      </c>
      <c r="H97">
        <v>105726</v>
      </c>
      <c r="I97" t="s">
        <v>313</v>
      </c>
      <c r="J97" t="s">
        <v>117</v>
      </c>
      <c r="K97" t="s">
        <v>118</v>
      </c>
      <c r="L97" t="s">
        <v>505</v>
      </c>
      <c r="M97">
        <v>222</v>
      </c>
      <c r="N97">
        <v>232</v>
      </c>
      <c r="P97" t="s">
        <v>506</v>
      </c>
      <c r="Q97" t="s">
        <v>182</v>
      </c>
      <c r="S97" t="s">
        <v>507</v>
      </c>
      <c r="T97" t="s">
        <v>508</v>
      </c>
      <c r="U97">
        <v>352</v>
      </c>
      <c r="V97" t="s">
        <v>509</v>
      </c>
      <c r="W97">
        <v>3</v>
      </c>
      <c r="X97" t="s">
        <v>124</v>
      </c>
      <c r="Y97">
        <v>88</v>
      </c>
      <c r="Z97">
        <v>3</v>
      </c>
      <c r="AA97">
        <v>2</v>
      </c>
    </row>
    <row r="98" spans="1:27" x14ac:dyDescent="0.25">
      <c r="A98" t="s">
        <v>499</v>
      </c>
      <c r="B98" t="s">
        <v>500</v>
      </c>
      <c r="C98" t="s">
        <v>142</v>
      </c>
      <c r="D98">
        <v>32</v>
      </c>
      <c r="E98" t="s">
        <v>18</v>
      </c>
      <c r="F98">
        <v>20170515</v>
      </c>
      <c r="G98">
        <v>235</v>
      </c>
      <c r="H98">
        <v>105726</v>
      </c>
      <c r="I98" t="s">
        <v>313</v>
      </c>
      <c r="J98" t="s">
        <v>117</v>
      </c>
      <c r="K98" t="s">
        <v>118</v>
      </c>
      <c r="L98" t="s">
        <v>505</v>
      </c>
      <c r="M98">
        <v>222</v>
      </c>
      <c r="N98">
        <v>232</v>
      </c>
      <c r="O98" t="s">
        <v>149</v>
      </c>
      <c r="P98" t="s">
        <v>510</v>
      </c>
      <c r="Q98" t="s">
        <v>117</v>
      </c>
      <c r="S98" t="s">
        <v>239</v>
      </c>
      <c r="T98" t="s">
        <v>511</v>
      </c>
      <c r="U98">
        <v>538</v>
      </c>
      <c r="V98" t="s">
        <v>512</v>
      </c>
      <c r="W98">
        <v>3</v>
      </c>
      <c r="X98" t="s">
        <v>136</v>
      </c>
      <c r="Y98">
        <v>73</v>
      </c>
      <c r="Z98">
        <v>2</v>
      </c>
      <c r="AA98">
        <v>2</v>
      </c>
    </row>
    <row r="99" spans="1:27" x14ac:dyDescent="0.25">
      <c r="A99" t="s">
        <v>513</v>
      </c>
      <c r="B99" t="s">
        <v>514</v>
      </c>
      <c r="C99" t="s">
        <v>142</v>
      </c>
      <c r="D99">
        <v>32</v>
      </c>
      <c r="E99" t="s">
        <v>18</v>
      </c>
      <c r="F99">
        <v>20170515</v>
      </c>
      <c r="G99">
        <v>273</v>
      </c>
      <c r="H99">
        <v>106167</v>
      </c>
      <c r="I99" t="s">
        <v>226</v>
      </c>
      <c r="J99" t="s">
        <v>117</v>
      </c>
      <c r="K99" t="s">
        <v>118</v>
      </c>
      <c r="L99" t="s">
        <v>515</v>
      </c>
      <c r="M99">
        <v>190</v>
      </c>
      <c r="N99">
        <v>281</v>
      </c>
      <c r="P99" t="s">
        <v>516</v>
      </c>
      <c r="Q99" t="s">
        <v>117</v>
      </c>
      <c r="R99">
        <v>175</v>
      </c>
      <c r="S99" t="s">
        <v>517</v>
      </c>
      <c r="T99" t="s">
        <v>518</v>
      </c>
      <c r="U99">
        <v>243</v>
      </c>
      <c r="V99" t="s">
        <v>519</v>
      </c>
      <c r="W99">
        <v>3</v>
      </c>
      <c r="X99" t="s">
        <v>223</v>
      </c>
      <c r="Y99">
        <v>87</v>
      </c>
      <c r="Z99">
        <v>16</v>
      </c>
      <c r="AA99">
        <v>2</v>
      </c>
    </row>
    <row r="100" spans="1:27" x14ac:dyDescent="0.25">
      <c r="A100" t="s">
        <v>513</v>
      </c>
      <c r="B100" t="s">
        <v>514</v>
      </c>
      <c r="C100" t="s">
        <v>142</v>
      </c>
      <c r="D100">
        <v>32</v>
      </c>
      <c r="E100" t="s">
        <v>18</v>
      </c>
      <c r="F100">
        <v>20170515</v>
      </c>
      <c r="G100">
        <v>233</v>
      </c>
      <c r="H100">
        <v>126091</v>
      </c>
      <c r="I100" t="s">
        <v>520</v>
      </c>
      <c r="J100" t="s">
        <v>117</v>
      </c>
      <c r="K100" t="s">
        <v>118</v>
      </c>
      <c r="L100" t="s">
        <v>521</v>
      </c>
      <c r="M100">
        <v>642</v>
      </c>
      <c r="N100">
        <v>41</v>
      </c>
      <c r="O100" t="s">
        <v>149</v>
      </c>
      <c r="P100" t="s">
        <v>522</v>
      </c>
      <c r="Q100" t="s">
        <v>182</v>
      </c>
      <c r="S100" t="s">
        <v>523</v>
      </c>
      <c r="T100" t="s">
        <v>524</v>
      </c>
      <c r="V100" t="s">
        <v>525</v>
      </c>
      <c r="W100">
        <v>3</v>
      </c>
      <c r="X100" t="s">
        <v>136</v>
      </c>
      <c r="Y100">
        <v>36</v>
      </c>
      <c r="Z100">
        <v>5</v>
      </c>
      <c r="AA100">
        <v>0</v>
      </c>
    </row>
    <row r="101" spans="1:27" x14ac:dyDescent="0.25">
      <c r="A101" t="s">
        <v>526</v>
      </c>
      <c r="B101" t="s">
        <v>527</v>
      </c>
      <c r="C101" t="s">
        <v>142</v>
      </c>
      <c r="D101">
        <v>32</v>
      </c>
      <c r="E101" t="s">
        <v>18</v>
      </c>
      <c r="F101">
        <v>20170522</v>
      </c>
      <c r="G101">
        <v>293</v>
      </c>
      <c r="H101">
        <v>123785</v>
      </c>
      <c r="I101" t="s">
        <v>440</v>
      </c>
      <c r="J101" t="s">
        <v>117</v>
      </c>
      <c r="K101" t="s">
        <v>118</v>
      </c>
      <c r="L101" t="s">
        <v>528</v>
      </c>
      <c r="M101">
        <v>299</v>
      </c>
      <c r="N101">
        <v>165</v>
      </c>
      <c r="P101" t="s">
        <v>529</v>
      </c>
      <c r="Q101" t="s">
        <v>117</v>
      </c>
      <c r="S101" t="s">
        <v>189</v>
      </c>
      <c r="T101" t="s">
        <v>530</v>
      </c>
      <c r="U101">
        <v>343</v>
      </c>
      <c r="V101" t="s">
        <v>345</v>
      </c>
      <c r="W101">
        <v>3</v>
      </c>
      <c r="X101" t="s">
        <v>220</v>
      </c>
      <c r="Y101">
        <v>62</v>
      </c>
      <c r="Z101">
        <v>2</v>
      </c>
      <c r="AA101">
        <v>2</v>
      </c>
    </row>
    <row r="102" spans="1:27" x14ac:dyDescent="0.25">
      <c r="A102" t="s">
        <v>526</v>
      </c>
      <c r="B102" t="s">
        <v>527</v>
      </c>
      <c r="C102" t="s">
        <v>142</v>
      </c>
      <c r="D102">
        <v>32</v>
      </c>
      <c r="E102" t="s">
        <v>18</v>
      </c>
      <c r="F102">
        <v>20170522</v>
      </c>
      <c r="G102">
        <v>285</v>
      </c>
      <c r="H102">
        <v>123785</v>
      </c>
      <c r="I102" t="s">
        <v>440</v>
      </c>
      <c r="J102" t="s">
        <v>117</v>
      </c>
      <c r="K102" t="s">
        <v>118</v>
      </c>
      <c r="L102" t="s">
        <v>528</v>
      </c>
      <c r="M102">
        <v>299</v>
      </c>
      <c r="N102">
        <v>165</v>
      </c>
      <c r="P102" t="s">
        <v>531</v>
      </c>
      <c r="Q102" t="s">
        <v>117</v>
      </c>
      <c r="R102">
        <v>190</v>
      </c>
      <c r="S102" t="s">
        <v>165</v>
      </c>
      <c r="T102" t="s">
        <v>532</v>
      </c>
      <c r="U102">
        <v>129</v>
      </c>
      <c r="V102" t="s">
        <v>509</v>
      </c>
      <c r="W102">
        <v>3</v>
      </c>
      <c r="X102" t="s">
        <v>223</v>
      </c>
      <c r="Y102">
        <v>64</v>
      </c>
      <c r="Z102">
        <v>3</v>
      </c>
      <c r="AA102">
        <v>2</v>
      </c>
    </row>
    <row r="103" spans="1:27" x14ac:dyDescent="0.25">
      <c r="A103" t="s">
        <v>533</v>
      </c>
      <c r="B103" t="s">
        <v>534</v>
      </c>
      <c r="C103" t="s">
        <v>142</v>
      </c>
      <c r="D103">
        <v>32</v>
      </c>
      <c r="E103" t="s">
        <v>18</v>
      </c>
      <c r="F103">
        <v>20170612</v>
      </c>
      <c r="G103">
        <v>290</v>
      </c>
      <c r="H103">
        <v>106167</v>
      </c>
      <c r="I103" t="s">
        <v>226</v>
      </c>
      <c r="J103" t="s">
        <v>117</v>
      </c>
      <c r="K103" t="s">
        <v>118</v>
      </c>
      <c r="L103" t="s">
        <v>535</v>
      </c>
      <c r="M103">
        <v>201</v>
      </c>
      <c r="N103">
        <v>263</v>
      </c>
      <c r="O103" t="s">
        <v>149</v>
      </c>
      <c r="P103" t="s">
        <v>536</v>
      </c>
      <c r="Q103" t="s">
        <v>172</v>
      </c>
      <c r="S103" t="s">
        <v>537</v>
      </c>
      <c r="T103" t="s">
        <v>538</v>
      </c>
      <c r="U103">
        <v>378</v>
      </c>
      <c r="V103" t="s">
        <v>202</v>
      </c>
      <c r="W103">
        <v>3</v>
      </c>
      <c r="X103" t="s">
        <v>220</v>
      </c>
      <c r="Y103">
        <v>77</v>
      </c>
      <c r="Z103">
        <v>2</v>
      </c>
      <c r="AA103">
        <v>2</v>
      </c>
    </row>
    <row r="104" spans="1:27" x14ac:dyDescent="0.25">
      <c r="A104" t="s">
        <v>533</v>
      </c>
      <c r="B104" t="s">
        <v>534</v>
      </c>
      <c r="C104" t="s">
        <v>142</v>
      </c>
      <c r="D104">
        <v>32</v>
      </c>
      <c r="E104" t="s">
        <v>18</v>
      </c>
      <c r="F104">
        <v>20170612</v>
      </c>
      <c r="G104">
        <v>278</v>
      </c>
      <c r="H104">
        <v>106167</v>
      </c>
      <c r="I104" t="s">
        <v>226</v>
      </c>
      <c r="J104" t="s">
        <v>117</v>
      </c>
      <c r="K104" t="s">
        <v>118</v>
      </c>
      <c r="L104" t="s">
        <v>535</v>
      </c>
      <c r="M104">
        <v>201</v>
      </c>
      <c r="N104">
        <v>263</v>
      </c>
      <c r="P104" t="s">
        <v>539</v>
      </c>
      <c r="Q104" t="s">
        <v>117</v>
      </c>
      <c r="R104">
        <v>178</v>
      </c>
      <c r="S104" t="s">
        <v>537</v>
      </c>
      <c r="T104" t="s">
        <v>540</v>
      </c>
      <c r="U104">
        <v>111</v>
      </c>
      <c r="V104" t="s">
        <v>485</v>
      </c>
      <c r="W104">
        <v>3</v>
      </c>
      <c r="X104" t="s">
        <v>223</v>
      </c>
      <c r="Y104">
        <v>134</v>
      </c>
      <c r="Z104">
        <v>3</v>
      </c>
      <c r="AA104">
        <v>2</v>
      </c>
    </row>
    <row r="105" spans="1:27" x14ac:dyDescent="0.25">
      <c r="A105" t="s">
        <v>541</v>
      </c>
      <c r="B105" t="s">
        <v>542</v>
      </c>
      <c r="C105" t="s">
        <v>142</v>
      </c>
      <c r="D105">
        <v>32</v>
      </c>
      <c r="E105" t="s">
        <v>18</v>
      </c>
      <c r="F105">
        <v>20170612</v>
      </c>
      <c r="G105">
        <v>278</v>
      </c>
      <c r="H105">
        <v>105963</v>
      </c>
      <c r="I105" t="s">
        <v>143</v>
      </c>
      <c r="J105" t="s">
        <v>117</v>
      </c>
      <c r="K105" t="s">
        <v>118</v>
      </c>
      <c r="L105" t="s">
        <v>543</v>
      </c>
      <c r="M105">
        <v>117</v>
      </c>
      <c r="N105">
        <v>479</v>
      </c>
      <c r="P105" t="s">
        <v>544</v>
      </c>
      <c r="Q105" t="s">
        <v>182</v>
      </c>
      <c r="S105" t="s">
        <v>189</v>
      </c>
      <c r="T105" t="s">
        <v>545</v>
      </c>
      <c r="U105">
        <v>262</v>
      </c>
      <c r="V105" t="s">
        <v>546</v>
      </c>
      <c r="W105">
        <v>3</v>
      </c>
      <c r="X105" t="s">
        <v>223</v>
      </c>
      <c r="Y105">
        <v>136</v>
      </c>
      <c r="Z105">
        <v>3</v>
      </c>
      <c r="AA105">
        <v>6</v>
      </c>
    </row>
    <row r="106" spans="1:27" x14ac:dyDescent="0.25">
      <c r="A106" t="s">
        <v>541</v>
      </c>
      <c r="B106" t="s">
        <v>542</v>
      </c>
      <c r="C106" t="s">
        <v>142</v>
      </c>
      <c r="D106">
        <v>32</v>
      </c>
      <c r="E106" t="s">
        <v>18</v>
      </c>
      <c r="F106">
        <v>20170612</v>
      </c>
      <c r="G106">
        <v>271</v>
      </c>
      <c r="H106">
        <v>105726</v>
      </c>
      <c r="I106" t="s">
        <v>313</v>
      </c>
      <c r="J106" t="s">
        <v>117</v>
      </c>
      <c r="K106" t="s">
        <v>118</v>
      </c>
      <c r="L106" t="s">
        <v>547</v>
      </c>
      <c r="M106">
        <v>234</v>
      </c>
      <c r="N106">
        <v>221</v>
      </c>
      <c r="O106" t="s">
        <v>234</v>
      </c>
      <c r="P106" t="s">
        <v>548</v>
      </c>
      <c r="Q106" t="s">
        <v>117</v>
      </c>
      <c r="S106" t="s">
        <v>200</v>
      </c>
      <c r="T106" t="s">
        <v>549</v>
      </c>
      <c r="U106">
        <v>417</v>
      </c>
      <c r="V106" t="s">
        <v>159</v>
      </c>
      <c r="W106">
        <v>3</v>
      </c>
      <c r="X106" t="s">
        <v>223</v>
      </c>
      <c r="Y106">
        <v>69</v>
      </c>
      <c r="Z106">
        <v>2</v>
      </c>
      <c r="AA106">
        <v>0</v>
      </c>
    </row>
    <row r="107" spans="1:27" x14ac:dyDescent="0.25">
      <c r="A107" t="s">
        <v>541</v>
      </c>
      <c r="B107" t="s">
        <v>542</v>
      </c>
      <c r="C107" t="s">
        <v>142</v>
      </c>
      <c r="D107">
        <v>32</v>
      </c>
      <c r="E107" t="s">
        <v>18</v>
      </c>
      <c r="F107">
        <v>20170612</v>
      </c>
      <c r="G107">
        <v>228</v>
      </c>
      <c r="H107">
        <v>105593</v>
      </c>
      <c r="I107" t="s">
        <v>550</v>
      </c>
      <c r="J107" t="s">
        <v>117</v>
      </c>
      <c r="K107" t="s">
        <v>118</v>
      </c>
      <c r="L107" t="s">
        <v>551</v>
      </c>
      <c r="M107">
        <v>475</v>
      </c>
      <c r="N107">
        <v>75</v>
      </c>
      <c r="P107" t="s">
        <v>552</v>
      </c>
      <c r="Q107" t="s">
        <v>117</v>
      </c>
      <c r="R107">
        <v>190</v>
      </c>
      <c r="S107" t="s">
        <v>455</v>
      </c>
      <c r="T107" t="s">
        <v>553</v>
      </c>
      <c r="U107">
        <v>330</v>
      </c>
      <c r="V107" t="s">
        <v>554</v>
      </c>
      <c r="W107">
        <v>3</v>
      </c>
      <c r="X107" t="s">
        <v>136</v>
      </c>
      <c r="Y107">
        <v>158</v>
      </c>
      <c r="Z107">
        <v>0</v>
      </c>
      <c r="AA107">
        <v>13</v>
      </c>
    </row>
    <row r="108" spans="1:27" x14ac:dyDescent="0.25">
      <c r="A108" t="s">
        <v>555</v>
      </c>
      <c r="B108" t="s">
        <v>556</v>
      </c>
      <c r="C108" t="s">
        <v>142</v>
      </c>
      <c r="D108">
        <v>32</v>
      </c>
      <c r="E108" t="s">
        <v>18</v>
      </c>
      <c r="F108">
        <v>20170619</v>
      </c>
      <c r="G108">
        <v>232</v>
      </c>
      <c r="H108">
        <v>105593</v>
      </c>
      <c r="I108" t="s">
        <v>550</v>
      </c>
      <c r="J108" t="s">
        <v>117</v>
      </c>
      <c r="K108" t="s">
        <v>118</v>
      </c>
      <c r="L108" t="s">
        <v>557</v>
      </c>
      <c r="M108">
        <v>476</v>
      </c>
      <c r="N108">
        <v>75</v>
      </c>
      <c r="P108" t="s">
        <v>558</v>
      </c>
      <c r="Q108" t="s">
        <v>182</v>
      </c>
      <c r="S108" t="s">
        <v>165</v>
      </c>
      <c r="T108" t="s">
        <v>559</v>
      </c>
      <c r="U108">
        <v>2037</v>
      </c>
      <c r="V108" t="s">
        <v>560</v>
      </c>
      <c r="W108">
        <v>3</v>
      </c>
      <c r="X108" t="s">
        <v>136</v>
      </c>
      <c r="Y108">
        <v>38</v>
      </c>
      <c r="Z108">
        <v>0</v>
      </c>
      <c r="AA108">
        <v>3</v>
      </c>
    </row>
    <row r="109" spans="1:27" x14ac:dyDescent="0.25">
      <c r="A109" t="s">
        <v>561</v>
      </c>
      <c r="B109" t="s">
        <v>562</v>
      </c>
      <c r="C109" t="s">
        <v>142</v>
      </c>
      <c r="D109">
        <v>32</v>
      </c>
      <c r="E109" t="s">
        <v>18</v>
      </c>
      <c r="F109">
        <v>20170619</v>
      </c>
      <c r="G109">
        <v>287</v>
      </c>
      <c r="H109">
        <v>105963</v>
      </c>
      <c r="I109" t="s">
        <v>143</v>
      </c>
      <c r="J109" t="s">
        <v>117</v>
      </c>
      <c r="K109" t="s">
        <v>118</v>
      </c>
      <c r="L109" t="s">
        <v>563</v>
      </c>
      <c r="M109">
        <v>113</v>
      </c>
      <c r="N109">
        <v>479</v>
      </c>
      <c r="P109" t="s">
        <v>564</v>
      </c>
      <c r="Q109" t="s">
        <v>117</v>
      </c>
      <c r="S109" t="s">
        <v>299</v>
      </c>
      <c r="T109" t="s">
        <v>565</v>
      </c>
      <c r="U109">
        <v>162</v>
      </c>
      <c r="V109" t="s">
        <v>219</v>
      </c>
      <c r="W109">
        <v>3</v>
      </c>
      <c r="X109" t="s">
        <v>220</v>
      </c>
      <c r="Y109">
        <v>81</v>
      </c>
      <c r="Z109">
        <v>5</v>
      </c>
      <c r="AA109">
        <v>3</v>
      </c>
    </row>
    <row r="110" spans="1:27" x14ac:dyDescent="0.25">
      <c r="A110" t="s">
        <v>561</v>
      </c>
      <c r="B110" t="s">
        <v>562</v>
      </c>
      <c r="C110" t="s">
        <v>142</v>
      </c>
      <c r="D110">
        <v>32</v>
      </c>
      <c r="E110" t="s">
        <v>18</v>
      </c>
      <c r="F110">
        <v>20170619</v>
      </c>
      <c r="G110">
        <v>273</v>
      </c>
      <c r="H110">
        <v>105963</v>
      </c>
      <c r="I110" t="s">
        <v>143</v>
      </c>
      <c r="J110" t="s">
        <v>117</v>
      </c>
      <c r="K110" t="s">
        <v>118</v>
      </c>
      <c r="L110" t="s">
        <v>563</v>
      </c>
      <c r="M110">
        <v>113</v>
      </c>
      <c r="N110">
        <v>479</v>
      </c>
      <c r="O110" t="s">
        <v>131</v>
      </c>
      <c r="P110" t="s">
        <v>419</v>
      </c>
      <c r="Q110" t="s">
        <v>182</v>
      </c>
      <c r="S110" t="s">
        <v>248</v>
      </c>
      <c r="T110" t="s">
        <v>566</v>
      </c>
      <c r="U110">
        <v>227</v>
      </c>
      <c r="V110" t="s">
        <v>159</v>
      </c>
      <c r="W110">
        <v>3</v>
      </c>
      <c r="X110" t="s">
        <v>223</v>
      </c>
      <c r="Y110">
        <v>81</v>
      </c>
      <c r="Z110">
        <v>3</v>
      </c>
      <c r="AA110">
        <v>2</v>
      </c>
    </row>
    <row r="111" spans="1:27" x14ac:dyDescent="0.25">
      <c r="A111" t="s">
        <v>567</v>
      </c>
      <c r="B111" t="s">
        <v>568</v>
      </c>
      <c r="C111" t="s">
        <v>142</v>
      </c>
      <c r="D111">
        <v>32</v>
      </c>
      <c r="E111" t="s">
        <v>18</v>
      </c>
      <c r="F111">
        <v>20170703</v>
      </c>
      <c r="G111">
        <v>296</v>
      </c>
      <c r="H111">
        <v>105963</v>
      </c>
      <c r="I111" t="s">
        <v>143</v>
      </c>
      <c r="J111" t="s">
        <v>117</v>
      </c>
      <c r="K111" t="s">
        <v>118</v>
      </c>
      <c r="L111" t="s">
        <v>569</v>
      </c>
      <c r="M111">
        <v>116</v>
      </c>
      <c r="N111">
        <v>479</v>
      </c>
      <c r="P111" t="s">
        <v>570</v>
      </c>
      <c r="Q111" t="s">
        <v>182</v>
      </c>
      <c r="S111" t="s">
        <v>200</v>
      </c>
      <c r="T111" t="s">
        <v>571</v>
      </c>
      <c r="U111">
        <v>219</v>
      </c>
      <c r="V111" t="s">
        <v>572</v>
      </c>
      <c r="W111">
        <v>3</v>
      </c>
      <c r="X111" t="s">
        <v>232</v>
      </c>
      <c r="Y111">
        <v>73</v>
      </c>
      <c r="Z111">
        <v>3</v>
      </c>
      <c r="AA111">
        <v>1</v>
      </c>
    </row>
    <row r="112" spans="1:27" x14ac:dyDescent="0.25">
      <c r="A112" t="s">
        <v>567</v>
      </c>
      <c r="B112" t="s">
        <v>568</v>
      </c>
      <c r="C112" t="s">
        <v>142</v>
      </c>
      <c r="D112">
        <v>32</v>
      </c>
      <c r="E112" t="s">
        <v>18</v>
      </c>
      <c r="F112">
        <v>20170703</v>
      </c>
      <c r="G112">
        <v>291</v>
      </c>
      <c r="H112">
        <v>105963</v>
      </c>
      <c r="I112" t="s">
        <v>143</v>
      </c>
      <c r="J112" t="s">
        <v>117</v>
      </c>
      <c r="K112" t="s">
        <v>118</v>
      </c>
      <c r="L112" t="s">
        <v>569</v>
      </c>
      <c r="M112">
        <v>116</v>
      </c>
      <c r="N112">
        <v>479</v>
      </c>
      <c r="P112" t="s">
        <v>486</v>
      </c>
      <c r="Q112" t="s">
        <v>117</v>
      </c>
      <c r="R112">
        <v>175</v>
      </c>
      <c r="S112" t="s">
        <v>289</v>
      </c>
      <c r="T112" t="s">
        <v>573</v>
      </c>
      <c r="U112">
        <v>169</v>
      </c>
      <c r="V112" t="s">
        <v>574</v>
      </c>
      <c r="W112">
        <v>3</v>
      </c>
      <c r="X112" t="s">
        <v>220</v>
      </c>
      <c r="Y112">
        <v>129</v>
      </c>
      <c r="Z112">
        <v>3</v>
      </c>
      <c r="AA112">
        <v>1</v>
      </c>
    </row>
    <row r="113" spans="1:27" x14ac:dyDescent="0.25">
      <c r="A113" t="s">
        <v>567</v>
      </c>
      <c r="B113" t="s">
        <v>568</v>
      </c>
      <c r="C113" t="s">
        <v>142</v>
      </c>
      <c r="D113">
        <v>32</v>
      </c>
      <c r="E113" t="s">
        <v>18</v>
      </c>
      <c r="F113">
        <v>20170703</v>
      </c>
      <c r="G113">
        <v>281</v>
      </c>
      <c r="H113">
        <v>105963</v>
      </c>
      <c r="I113" t="s">
        <v>143</v>
      </c>
      <c r="J113" t="s">
        <v>117</v>
      </c>
      <c r="K113" t="s">
        <v>118</v>
      </c>
      <c r="L113" t="s">
        <v>569</v>
      </c>
      <c r="M113">
        <v>116</v>
      </c>
      <c r="N113">
        <v>479</v>
      </c>
      <c r="O113" t="s">
        <v>149</v>
      </c>
      <c r="P113" t="s">
        <v>575</v>
      </c>
      <c r="Q113" t="s">
        <v>182</v>
      </c>
      <c r="S113" t="s">
        <v>239</v>
      </c>
      <c r="T113" t="s">
        <v>576</v>
      </c>
      <c r="U113">
        <v>1298</v>
      </c>
      <c r="V113" t="s">
        <v>577</v>
      </c>
      <c r="W113">
        <v>3</v>
      </c>
      <c r="X113" t="s">
        <v>223</v>
      </c>
      <c r="Y113">
        <v>87</v>
      </c>
      <c r="Z113">
        <v>2</v>
      </c>
      <c r="AA113">
        <v>2</v>
      </c>
    </row>
    <row r="114" spans="1:27" x14ac:dyDescent="0.25">
      <c r="A114" t="s">
        <v>578</v>
      </c>
      <c r="B114" t="s">
        <v>579</v>
      </c>
      <c r="C114" t="s">
        <v>115</v>
      </c>
      <c r="D114">
        <v>32</v>
      </c>
      <c r="E114" t="s">
        <v>18</v>
      </c>
      <c r="F114">
        <v>20170703</v>
      </c>
      <c r="G114">
        <v>271</v>
      </c>
      <c r="H114">
        <v>104963</v>
      </c>
      <c r="I114" t="s">
        <v>162</v>
      </c>
      <c r="J114" t="s">
        <v>117</v>
      </c>
      <c r="K114" t="s">
        <v>118</v>
      </c>
      <c r="L114" t="s">
        <v>580</v>
      </c>
      <c r="M114">
        <v>276</v>
      </c>
      <c r="N114">
        <v>190</v>
      </c>
      <c r="P114" t="s">
        <v>581</v>
      </c>
      <c r="Q114" t="s">
        <v>117</v>
      </c>
      <c r="S114" t="s">
        <v>582</v>
      </c>
      <c r="T114" t="s">
        <v>583</v>
      </c>
      <c r="U114">
        <v>206</v>
      </c>
      <c r="V114" t="s">
        <v>584</v>
      </c>
      <c r="W114">
        <v>3</v>
      </c>
      <c r="X114" t="s">
        <v>223</v>
      </c>
      <c r="Y114">
        <v>92</v>
      </c>
      <c r="Z114">
        <v>7</v>
      </c>
      <c r="AA114">
        <v>1</v>
      </c>
    </row>
    <row r="115" spans="1:27" x14ac:dyDescent="0.25">
      <c r="A115" t="s">
        <v>585</v>
      </c>
      <c r="B115" t="s">
        <v>586</v>
      </c>
      <c r="C115" t="s">
        <v>142</v>
      </c>
      <c r="D115">
        <v>32</v>
      </c>
      <c r="E115" t="s">
        <v>18</v>
      </c>
      <c r="F115">
        <v>20170710</v>
      </c>
      <c r="G115">
        <v>284</v>
      </c>
      <c r="H115">
        <v>106293</v>
      </c>
      <c r="I115" t="s">
        <v>125</v>
      </c>
      <c r="J115" t="s">
        <v>117</v>
      </c>
      <c r="K115" t="s">
        <v>118</v>
      </c>
      <c r="L115" t="s">
        <v>587</v>
      </c>
      <c r="M115">
        <v>178</v>
      </c>
      <c r="N115">
        <v>306</v>
      </c>
      <c r="P115" t="s">
        <v>588</v>
      </c>
      <c r="Q115" t="s">
        <v>117</v>
      </c>
      <c r="R115">
        <v>180</v>
      </c>
      <c r="S115" t="s">
        <v>239</v>
      </c>
      <c r="T115" t="s">
        <v>589</v>
      </c>
      <c r="U115">
        <v>165</v>
      </c>
      <c r="V115" t="s">
        <v>590</v>
      </c>
      <c r="W115">
        <v>3</v>
      </c>
      <c r="X115" t="s">
        <v>223</v>
      </c>
      <c r="Y115">
        <v>99</v>
      </c>
      <c r="Z115">
        <v>3</v>
      </c>
      <c r="AA115">
        <v>5</v>
      </c>
    </row>
    <row r="116" spans="1:27" x14ac:dyDescent="0.25">
      <c r="A116" t="s">
        <v>585</v>
      </c>
      <c r="B116" t="s">
        <v>586</v>
      </c>
      <c r="C116" t="s">
        <v>142</v>
      </c>
      <c r="D116">
        <v>32</v>
      </c>
      <c r="E116" t="s">
        <v>18</v>
      </c>
      <c r="F116">
        <v>20170710</v>
      </c>
      <c r="G116">
        <v>282</v>
      </c>
      <c r="H116">
        <v>105963</v>
      </c>
      <c r="I116" t="s">
        <v>143</v>
      </c>
      <c r="J116" t="s">
        <v>117</v>
      </c>
      <c r="K116" t="s">
        <v>118</v>
      </c>
      <c r="L116" t="s">
        <v>591</v>
      </c>
      <c r="M116">
        <v>116</v>
      </c>
      <c r="N116">
        <v>479</v>
      </c>
      <c r="O116" t="s">
        <v>234</v>
      </c>
      <c r="P116" t="s">
        <v>592</v>
      </c>
      <c r="Q116" t="s">
        <v>117</v>
      </c>
      <c r="S116" t="s">
        <v>593</v>
      </c>
      <c r="T116" t="s">
        <v>594</v>
      </c>
      <c r="U116">
        <v>308</v>
      </c>
      <c r="V116" t="s">
        <v>595</v>
      </c>
      <c r="W116">
        <v>3</v>
      </c>
      <c r="X116" t="s">
        <v>223</v>
      </c>
      <c r="Y116">
        <v>110</v>
      </c>
      <c r="Z116">
        <v>0</v>
      </c>
      <c r="AA116">
        <v>1</v>
      </c>
    </row>
    <row r="117" spans="1:27" x14ac:dyDescent="0.25">
      <c r="A117" t="s">
        <v>596</v>
      </c>
      <c r="B117" t="s">
        <v>597</v>
      </c>
      <c r="C117" t="s">
        <v>142</v>
      </c>
      <c r="D117">
        <v>32</v>
      </c>
      <c r="E117" t="s">
        <v>18</v>
      </c>
      <c r="F117">
        <v>20170717</v>
      </c>
      <c r="G117">
        <v>298</v>
      </c>
      <c r="H117">
        <v>105074</v>
      </c>
      <c r="I117" t="s">
        <v>171</v>
      </c>
      <c r="J117" t="s">
        <v>172</v>
      </c>
      <c r="K117" t="s">
        <v>118</v>
      </c>
      <c r="L117" t="s">
        <v>598</v>
      </c>
      <c r="M117">
        <v>96</v>
      </c>
      <c r="N117">
        <v>537</v>
      </c>
      <c r="O117" t="s">
        <v>234</v>
      </c>
      <c r="P117" t="s">
        <v>599</v>
      </c>
      <c r="Q117" t="s">
        <v>117</v>
      </c>
      <c r="S117" t="s">
        <v>248</v>
      </c>
      <c r="T117" t="s">
        <v>600</v>
      </c>
      <c r="U117">
        <v>410</v>
      </c>
      <c r="V117" t="s">
        <v>525</v>
      </c>
      <c r="W117">
        <v>3</v>
      </c>
      <c r="X117" t="s">
        <v>282</v>
      </c>
      <c r="Y117">
        <v>45</v>
      </c>
      <c r="Z117">
        <v>6</v>
      </c>
      <c r="AA117">
        <v>2</v>
      </c>
    </row>
    <row r="118" spans="1:27" x14ac:dyDescent="0.25">
      <c r="A118" t="s">
        <v>596</v>
      </c>
      <c r="B118" t="s">
        <v>597</v>
      </c>
      <c r="C118" t="s">
        <v>142</v>
      </c>
      <c r="D118">
        <v>32</v>
      </c>
      <c r="E118" t="s">
        <v>18</v>
      </c>
      <c r="F118">
        <v>20170717</v>
      </c>
      <c r="G118">
        <v>295</v>
      </c>
      <c r="H118">
        <v>105074</v>
      </c>
      <c r="I118" t="s">
        <v>171</v>
      </c>
      <c r="J118" t="s">
        <v>172</v>
      </c>
      <c r="K118" t="s">
        <v>118</v>
      </c>
      <c r="L118" t="s">
        <v>598</v>
      </c>
      <c r="M118">
        <v>96</v>
      </c>
      <c r="N118">
        <v>537</v>
      </c>
      <c r="O118" t="s">
        <v>237</v>
      </c>
      <c r="P118" t="s">
        <v>601</v>
      </c>
      <c r="Q118" t="s">
        <v>117</v>
      </c>
      <c r="R118">
        <v>183</v>
      </c>
      <c r="S118" t="s">
        <v>385</v>
      </c>
      <c r="T118" t="s">
        <v>602</v>
      </c>
      <c r="U118">
        <v>230</v>
      </c>
      <c r="V118" t="s">
        <v>159</v>
      </c>
      <c r="W118">
        <v>3</v>
      </c>
      <c r="X118" t="s">
        <v>232</v>
      </c>
      <c r="Y118">
        <v>63</v>
      </c>
      <c r="Z118">
        <v>6</v>
      </c>
      <c r="AA118">
        <v>2</v>
      </c>
    </row>
    <row r="119" spans="1:27" x14ac:dyDescent="0.25">
      <c r="A119" t="s">
        <v>596</v>
      </c>
      <c r="B119" t="s">
        <v>597</v>
      </c>
      <c r="C119" t="s">
        <v>142</v>
      </c>
      <c r="D119">
        <v>32</v>
      </c>
      <c r="E119" t="s">
        <v>18</v>
      </c>
      <c r="F119">
        <v>20170717</v>
      </c>
      <c r="G119">
        <v>289</v>
      </c>
      <c r="H119">
        <v>105074</v>
      </c>
      <c r="I119" t="s">
        <v>171</v>
      </c>
      <c r="J119" t="s">
        <v>172</v>
      </c>
      <c r="K119" t="s">
        <v>118</v>
      </c>
      <c r="L119" t="s">
        <v>598</v>
      </c>
      <c r="M119">
        <v>96</v>
      </c>
      <c r="N119">
        <v>537</v>
      </c>
      <c r="P119" t="s">
        <v>352</v>
      </c>
      <c r="Q119" t="s">
        <v>117</v>
      </c>
      <c r="S119" t="s">
        <v>200</v>
      </c>
      <c r="T119" t="s">
        <v>603</v>
      </c>
      <c r="U119">
        <v>191</v>
      </c>
      <c r="V119" t="s">
        <v>604</v>
      </c>
      <c r="W119">
        <v>3</v>
      </c>
      <c r="X119" t="s">
        <v>220</v>
      </c>
      <c r="Y119">
        <v>108</v>
      </c>
      <c r="Z119">
        <v>7</v>
      </c>
      <c r="AA119">
        <v>3</v>
      </c>
    </row>
    <row r="120" spans="1:27" x14ac:dyDescent="0.25">
      <c r="A120" t="s">
        <v>596</v>
      </c>
      <c r="B120" t="s">
        <v>597</v>
      </c>
      <c r="C120" t="s">
        <v>142</v>
      </c>
      <c r="D120">
        <v>32</v>
      </c>
      <c r="E120" t="s">
        <v>18</v>
      </c>
      <c r="F120">
        <v>20170717</v>
      </c>
      <c r="G120">
        <v>287</v>
      </c>
      <c r="H120">
        <v>106167</v>
      </c>
      <c r="I120" t="s">
        <v>226</v>
      </c>
      <c r="J120" t="s">
        <v>117</v>
      </c>
      <c r="K120" t="s">
        <v>118</v>
      </c>
      <c r="L120" t="s">
        <v>605</v>
      </c>
      <c r="M120">
        <v>204</v>
      </c>
      <c r="N120">
        <v>257</v>
      </c>
      <c r="P120" t="s">
        <v>606</v>
      </c>
      <c r="Q120" t="s">
        <v>117</v>
      </c>
      <c r="S120" t="s">
        <v>189</v>
      </c>
      <c r="T120" t="s">
        <v>607</v>
      </c>
      <c r="U120">
        <v>288</v>
      </c>
      <c r="V120" t="s">
        <v>219</v>
      </c>
      <c r="W120">
        <v>3</v>
      </c>
      <c r="X120" t="s">
        <v>220</v>
      </c>
      <c r="Y120">
        <v>70</v>
      </c>
      <c r="Z120">
        <v>4</v>
      </c>
      <c r="AA120">
        <v>3</v>
      </c>
    </row>
    <row r="121" spans="1:27" x14ac:dyDescent="0.25">
      <c r="A121" t="s">
        <v>596</v>
      </c>
      <c r="B121" t="s">
        <v>597</v>
      </c>
      <c r="C121" t="s">
        <v>142</v>
      </c>
      <c r="D121">
        <v>32</v>
      </c>
      <c r="E121" t="s">
        <v>18</v>
      </c>
      <c r="F121">
        <v>20170717</v>
      </c>
      <c r="G121">
        <v>277</v>
      </c>
      <c r="H121">
        <v>105074</v>
      </c>
      <c r="I121" t="s">
        <v>171</v>
      </c>
      <c r="J121" t="s">
        <v>172</v>
      </c>
      <c r="K121" t="s">
        <v>118</v>
      </c>
      <c r="L121" t="s">
        <v>598</v>
      </c>
      <c r="M121">
        <v>96</v>
      </c>
      <c r="N121">
        <v>537</v>
      </c>
      <c r="P121" t="s">
        <v>608</v>
      </c>
      <c r="Q121" t="s">
        <v>117</v>
      </c>
      <c r="S121" t="s">
        <v>435</v>
      </c>
      <c r="T121" t="s">
        <v>609</v>
      </c>
      <c r="U121">
        <v>156</v>
      </c>
      <c r="V121" t="s">
        <v>135</v>
      </c>
      <c r="W121">
        <v>3</v>
      </c>
      <c r="X121" t="s">
        <v>223</v>
      </c>
      <c r="Y121">
        <v>50</v>
      </c>
      <c r="Z121">
        <v>3</v>
      </c>
      <c r="AA121">
        <v>3</v>
      </c>
    </row>
    <row r="122" spans="1:27" x14ac:dyDescent="0.25">
      <c r="A122" t="s">
        <v>596</v>
      </c>
      <c r="B122" t="s">
        <v>597</v>
      </c>
      <c r="C122" t="s">
        <v>142</v>
      </c>
      <c r="D122">
        <v>32</v>
      </c>
      <c r="E122" t="s">
        <v>18</v>
      </c>
      <c r="F122">
        <v>20170717</v>
      </c>
      <c r="G122">
        <v>273</v>
      </c>
      <c r="H122">
        <v>106167</v>
      </c>
      <c r="I122" t="s">
        <v>226</v>
      </c>
      <c r="J122" t="s">
        <v>117</v>
      </c>
      <c r="K122" t="s">
        <v>118</v>
      </c>
      <c r="L122" t="s">
        <v>605</v>
      </c>
      <c r="M122">
        <v>204</v>
      </c>
      <c r="N122">
        <v>257</v>
      </c>
      <c r="P122" t="s">
        <v>610</v>
      </c>
      <c r="Q122" t="s">
        <v>117</v>
      </c>
      <c r="R122">
        <v>193</v>
      </c>
      <c r="S122" t="s">
        <v>151</v>
      </c>
      <c r="T122" t="s">
        <v>611</v>
      </c>
      <c r="U122">
        <v>137</v>
      </c>
      <c r="V122" t="s">
        <v>612</v>
      </c>
      <c r="W122">
        <v>3</v>
      </c>
      <c r="X122" t="s">
        <v>223</v>
      </c>
      <c r="Y122">
        <v>135</v>
      </c>
      <c r="Z122">
        <v>15</v>
      </c>
      <c r="AA122">
        <v>0</v>
      </c>
    </row>
    <row r="123" spans="1:27" x14ac:dyDescent="0.25">
      <c r="A123" t="s">
        <v>613</v>
      </c>
      <c r="B123" t="s">
        <v>614</v>
      </c>
      <c r="C123" t="s">
        <v>142</v>
      </c>
      <c r="D123">
        <v>32</v>
      </c>
      <c r="E123" t="s">
        <v>18</v>
      </c>
      <c r="F123">
        <v>20170724</v>
      </c>
      <c r="G123">
        <v>289</v>
      </c>
      <c r="H123">
        <v>123785</v>
      </c>
      <c r="I123" t="s">
        <v>440</v>
      </c>
      <c r="J123" t="s">
        <v>117</v>
      </c>
      <c r="K123" t="s">
        <v>118</v>
      </c>
      <c r="L123" t="s">
        <v>615</v>
      </c>
      <c r="M123">
        <v>432</v>
      </c>
      <c r="N123">
        <v>93</v>
      </c>
      <c r="P123" t="s">
        <v>616</v>
      </c>
      <c r="Q123" t="s">
        <v>182</v>
      </c>
      <c r="S123" t="s">
        <v>322</v>
      </c>
      <c r="T123" t="s">
        <v>617</v>
      </c>
      <c r="U123">
        <v>263</v>
      </c>
      <c r="V123" t="s">
        <v>618</v>
      </c>
      <c r="W123">
        <v>3</v>
      </c>
      <c r="X123" t="s">
        <v>220</v>
      </c>
      <c r="Y123">
        <v>56</v>
      </c>
      <c r="Z123">
        <v>2</v>
      </c>
      <c r="AA123">
        <v>2</v>
      </c>
    </row>
    <row r="124" spans="1:27" x14ac:dyDescent="0.25">
      <c r="A124" t="s">
        <v>613</v>
      </c>
      <c r="B124" t="s">
        <v>614</v>
      </c>
      <c r="C124" t="s">
        <v>142</v>
      </c>
      <c r="D124">
        <v>32</v>
      </c>
      <c r="E124" t="s">
        <v>18</v>
      </c>
      <c r="F124">
        <v>20170724</v>
      </c>
      <c r="G124">
        <v>277</v>
      </c>
      <c r="H124">
        <v>123785</v>
      </c>
      <c r="I124" t="s">
        <v>440</v>
      </c>
      <c r="J124" t="s">
        <v>117</v>
      </c>
      <c r="K124" t="s">
        <v>118</v>
      </c>
      <c r="L124" t="s">
        <v>615</v>
      </c>
      <c r="M124">
        <v>432</v>
      </c>
      <c r="N124">
        <v>93</v>
      </c>
      <c r="P124" t="s">
        <v>619</v>
      </c>
      <c r="Q124" t="s">
        <v>117</v>
      </c>
      <c r="R124">
        <v>193</v>
      </c>
      <c r="S124" t="s">
        <v>620</v>
      </c>
      <c r="T124" t="s">
        <v>621</v>
      </c>
      <c r="U124">
        <v>193</v>
      </c>
      <c r="V124" t="s">
        <v>622</v>
      </c>
      <c r="W124">
        <v>3</v>
      </c>
      <c r="X124" t="s">
        <v>223</v>
      </c>
      <c r="Y124">
        <v>116</v>
      </c>
      <c r="Z124">
        <v>9</v>
      </c>
      <c r="AA124">
        <v>6</v>
      </c>
    </row>
    <row r="125" spans="1:27" x14ac:dyDescent="0.25">
      <c r="A125" t="s">
        <v>623</v>
      </c>
      <c r="B125" t="s">
        <v>624</v>
      </c>
      <c r="C125" t="s">
        <v>142</v>
      </c>
      <c r="D125">
        <v>32</v>
      </c>
      <c r="E125" t="s">
        <v>18</v>
      </c>
      <c r="F125">
        <v>20170724</v>
      </c>
      <c r="G125">
        <v>288</v>
      </c>
      <c r="H125">
        <v>105726</v>
      </c>
      <c r="I125" t="s">
        <v>313</v>
      </c>
      <c r="J125" t="s">
        <v>117</v>
      </c>
      <c r="K125" t="s">
        <v>118</v>
      </c>
      <c r="L125" t="s">
        <v>625</v>
      </c>
      <c r="M125">
        <v>277</v>
      </c>
      <c r="N125">
        <v>184</v>
      </c>
      <c r="P125" t="s">
        <v>626</v>
      </c>
      <c r="Q125" t="s">
        <v>117</v>
      </c>
      <c r="R125">
        <v>188</v>
      </c>
      <c r="S125" t="s">
        <v>189</v>
      </c>
      <c r="T125" t="s">
        <v>627</v>
      </c>
      <c r="U125">
        <v>131</v>
      </c>
      <c r="V125" t="s">
        <v>628</v>
      </c>
      <c r="W125">
        <v>3</v>
      </c>
      <c r="X125" t="s">
        <v>220</v>
      </c>
      <c r="Y125">
        <v>155</v>
      </c>
      <c r="Z125">
        <v>1</v>
      </c>
      <c r="AA125">
        <v>3</v>
      </c>
    </row>
    <row r="126" spans="1:27" x14ac:dyDescent="0.25">
      <c r="A126" t="s">
        <v>623</v>
      </c>
      <c r="B126" t="s">
        <v>624</v>
      </c>
      <c r="C126" t="s">
        <v>142</v>
      </c>
      <c r="D126">
        <v>32</v>
      </c>
      <c r="E126" t="s">
        <v>18</v>
      </c>
      <c r="F126">
        <v>20170724</v>
      </c>
      <c r="G126">
        <v>275</v>
      </c>
      <c r="H126">
        <v>105726</v>
      </c>
      <c r="I126" t="s">
        <v>313</v>
      </c>
      <c r="J126" t="s">
        <v>117</v>
      </c>
      <c r="K126" t="s">
        <v>118</v>
      </c>
      <c r="L126" t="s">
        <v>625</v>
      </c>
      <c r="M126">
        <v>277</v>
      </c>
      <c r="N126">
        <v>184</v>
      </c>
      <c r="P126" t="s">
        <v>629</v>
      </c>
      <c r="Q126" t="s">
        <v>117</v>
      </c>
      <c r="S126" t="s">
        <v>289</v>
      </c>
      <c r="T126" t="s">
        <v>630</v>
      </c>
      <c r="U126">
        <v>256</v>
      </c>
      <c r="V126" t="s">
        <v>631</v>
      </c>
      <c r="W126">
        <v>3</v>
      </c>
      <c r="X126" t="s">
        <v>223</v>
      </c>
      <c r="Y126">
        <v>128</v>
      </c>
      <c r="Z126">
        <v>1</v>
      </c>
      <c r="AA126">
        <v>4</v>
      </c>
    </row>
    <row r="127" spans="1:27" x14ac:dyDescent="0.25">
      <c r="A127" t="s">
        <v>632</v>
      </c>
      <c r="B127" t="s">
        <v>633</v>
      </c>
      <c r="C127" t="s">
        <v>115</v>
      </c>
      <c r="D127">
        <v>32</v>
      </c>
      <c r="E127" t="s">
        <v>18</v>
      </c>
      <c r="F127">
        <v>20170807</v>
      </c>
      <c r="G127">
        <v>280</v>
      </c>
      <c r="H127">
        <v>106167</v>
      </c>
      <c r="I127" t="s">
        <v>226</v>
      </c>
      <c r="J127" t="s">
        <v>117</v>
      </c>
      <c r="K127" t="s">
        <v>118</v>
      </c>
      <c r="L127" t="s">
        <v>634</v>
      </c>
      <c r="M127">
        <v>223</v>
      </c>
      <c r="N127">
        <v>233</v>
      </c>
      <c r="O127" t="s">
        <v>149</v>
      </c>
      <c r="P127" t="s">
        <v>635</v>
      </c>
      <c r="Q127" t="s">
        <v>182</v>
      </c>
      <c r="S127" t="s">
        <v>133</v>
      </c>
      <c r="T127" t="s">
        <v>636</v>
      </c>
      <c r="U127">
        <v>880</v>
      </c>
      <c r="V127" t="s">
        <v>466</v>
      </c>
      <c r="W127">
        <v>3</v>
      </c>
      <c r="X127" t="s">
        <v>223</v>
      </c>
      <c r="Y127">
        <v>72</v>
      </c>
      <c r="Z127">
        <v>5</v>
      </c>
      <c r="AA127">
        <v>2</v>
      </c>
    </row>
    <row r="128" spans="1:27" x14ac:dyDescent="0.25">
      <c r="A128" t="s">
        <v>637</v>
      </c>
      <c r="B128" t="s">
        <v>638</v>
      </c>
      <c r="C128" t="s">
        <v>142</v>
      </c>
      <c r="D128">
        <v>32</v>
      </c>
      <c r="E128" t="s">
        <v>18</v>
      </c>
      <c r="F128">
        <v>20170814</v>
      </c>
      <c r="G128">
        <v>270</v>
      </c>
      <c r="H128">
        <v>104327</v>
      </c>
      <c r="I128" t="s">
        <v>116</v>
      </c>
      <c r="J128" t="s">
        <v>117</v>
      </c>
      <c r="K128" t="s">
        <v>118</v>
      </c>
      <c r="L128" t="s">
        <v>639</v>
      </c>
      <c r="M128">
        <v>64</v>
      </c>
      <c r="N128">
        <v>741</v>
      </c>
      <c r="P128" t="s">
        <v>404</v>
      </c>
      <c r="Q128" t="s">
        <v>117</v>
      </c>
      <c r="S128" t="s">
        <v>200</v>
      </c>
      <c r="T128" t="s">
        <v>640</v>
      </c>
      <c r="U128">
        <v>331</v>
      </c>
      <c r="V128" t="s">
        <v>641</v>
      </c>
      <c r="W128">
        <v>3</v>
      </c>
      <c r="X128" t="s">
        <v>223</v>
      </c>
      <c r="Y128">
        <v>91</v>
      </c>
      <c r="Z128">
        <v>1</v>
      </c>
      <c r="AA128">
        <v>1</v>
      </c>
    </row>
    <row r="129" spans="1:27" x14ac:dyDescent="0.25">
      <c r="A129" t="s">
        <v>637</v>
      </c>
      <c r="B129" t="s">
        <v>638</v>
      </c>
      <c r="C129" t="s">
        <v>142</v>
      </c>
      <c r="D129">
        <v>32</v>
      </c>
      <c r="E129" t="s">
        <v>18</v>
      </c>
      <c r="F129">
        <v>20170814</v>
      </c>
      <c r="G129">
        <v>254</v>
      </c>
      <c r="H129">
        <v>106293</v>
      </c>
      <c r="I129" t="s">
        <v>125</v>
      </c>
      <c r="J129" t="s">
        <v>117</v>
      </c>
      <c r="K129" t="s">
        <v>118</v>
      </c>
      <c r="L129" t="s">
        <v>642</v>
      </c>
      <c r="M129">
        <v>300</v>
      </c>
      <c r="N129">
        <v>164</v>
      </c>
      <c r="P129" t="s">
        <v>643</v>
      </c>
      <c r="Q129" t="s">
        <v>117</v>
      </c>
      <c r="S129" t="s">
        <v>356</v>
      </c>
      <c r="T129" t="s">
        <v>644</v>
      </c>
      <c r="U129">
        <v>700</v>
      </c>
      <c r="V129" t="s">
        <v>645</v>
      </c>
      <c r="W129">
        <v>3</v>
      </c>
      <c r="X129" t="s">
        <v>396</v>
      </c>
      <c r="Y129">
        <v>142</v>
      </c>
      <c r="Z129">
        <v>3</v>
      </c>
      <c r="AA129">
        <v>5</v>
      </c>
    </row>
    <row r="130" spans="1:27" x14ac:dyDescent="0.25">
      <c r="A130" t="s">
        <v>637</v>
      </c>
      <c r="B130" t="s">
        <v>638</v>
      </c>
      <c r="C130" t="s">
        <v>142</v>
      </c>
      <c r="D130">
        <v>32</v>
      </c>
      <c r="E130" t="s">
        <v>18</v>
      </c>
      <c r="F130">
        <v>20170814</v>
      </c>
      <c r="G130">
        <v>250</v>
      </c>
      <c r="H130">
        <v>106293</v>
      </c>
      <c r="I130" t="s">
        <v>125</v>
      </c>
      <c r="J130" t="s">
        <v>117</v>
      </c>
      <c r="K130" t="s">
        <v>118</v>
      </c>
      <c r="L130" t="s">
        <v>642</v>
      </c>
      <c r="M130">
        <v>300</v>
      </c>
      <c r="N130">
        <v>164</v>
      </c>
      <c r="P130" t="s">
        <v>646</v>
      </c>
      <c r="Q130" t="s">
        <v>182</v>
      </c>
      <c r="S130" t="s">
        <v>370</v>
      </c>
      <c r="T130" t="s">
        <v>647</v>
      </c>
      <c r="U130">
        <v>684</v>
      </c>
      <c r="V130" t="s">
        <v>648</v>
      </c>
      <c r="W130">
        <v>3</v>
      </c>
      <c r="X130" t="s">
        <v>124</v>
      </c>
      <c r="Y130">
        <v>196</v>
      </c>
      <c r="Z130">
        <v>2</v>
      </c>
      <c r="AA130">
        <v>6</v>
      </c>
    </row>
    <row r="131" spans="1:27" x14ac:dyDescent="0.25">
      <c r="A131" t="s">
        <v>649</v>
      </c>
      <c r="B131" t="s">
        <v>650</v>
      </c>
      <c r="C131" t="s">
        <v>115</v>
      </c>
      <c r="D131">
        <v>32</v>
      </c>
      <c r="E131" t="s">
        <v>18</v>
      </c>
      <c r="F131">
        <v>20170814</v>
      </c>
      <c r="G131">
        <v>297</v>
      </c>
      <c r="H131">
        <v>106167</v>
      </c>
      <c r="I131" t="s">
        <v>226</v>
      </c>
      <c r="J131" t="s">
        <v>117</v>
      </c>
      <c r="K131" t="s">
        <v>118</v>
      </c>
      <c r="L131" t="s">
        <v>651</v>
      </c>
      <c r="M131">
        <v>214</v>
      </c>
      <c r="N131">
        <v>241</v>
      </c>
      <c r="O131" t="s">
        <v>327</v>
      </c>
      <c r="P131" t="s">
        <v>355</v>
      </c>
      <c r="Q131" t="s">
        <v>172</v>
      </c>
      <c r="S131" t="s">
        <v>356</v>
      </c>
      <c r="T131" t="s">
        <v>652</v>
      </c>
      <c r="U131">
        <v>256</v>
      </c>
      <c r="V131" t="s">
        <v>653</v>
      </c>
      <c r="W131">
        <v>3</v>
      </c>
      <c r="X131" t="s">
        <v>232</v>
      </c>
      <c r="Y131">
        <v>119</v>
      </c>
      <c r="Z131">
        <v>13</v>
      </c>
      <c r="AA131">
        <v>3</v>
      </c>
    </row>
    <row r="132" spans="1:27" x14ac:dyDescent="0.25">
      <c r="A132" t="s">
        <v>649</v>
      </c>
      <c r="B132" t="s">
        <v>650</v>
      </c>
      <c r="C132" t="s">
        <v>115</v>
      </c>
      <c r="D132">
        <v>32</v>
      </c>
      <c r="E132" t="s">
        <v>18</v>
      </c>
      <c r="F132">
        <v>20170814</v>
      </c>
      <c r="G132">
        <v>292</v>
      </c>
      <c r="H132">
        <v>106167</v>
      </c>
      <c r="I132" t="s">
        <v>226</v>
      </c>
      <c r="J132" t="s">
        <v>117</v>
      </c>
      <c r="K132" t="s">
        <v>118</v>
      </c>
      <c r="L132" t="s">
        <v>651</v>
      </c>
      <c r="M132">
        <v>214</v>
      </c>
      <c r="N132">
        <v>241</v>
      </c>
      <c r="P132" t="s">
        <v>654</v>
      </c>
      <c r="Q132" t="s">
        <v>117</v>
      </c>
      <c r="S132" t="s">
        <v>200</v>
      </c>
      <c r="T132" t="s">
        <v>184</v>
      </c>
      <c r="U132">
        <v>122</v>
      </c>
      <c r="V132" t="s">
        <v>655</v>
      </c>
      <c r="W132">
        <v>3</v>
      </c>
      <c r="X132" t="s">
        <v>220</v>
      </c>
      <c r="Y132">
        <v>102</v>
      </c>
      <c r="Z132">
        <v>1</v>
      </c>
      <c r="AA132">
        <v>5</v>
      </c>
    </row>
    <row r="133" spans="1:27" x14ac:dyDescent="0.25">
      <c r="A133" t="s">
        <v>649</v>
      </c>
      <c r="B133" t="s">
        <v>650</v>
      </c>
      <c r="C133" t="s">
        <v>115</v>
      </c>
      <c r="D133">
        <v>32</v>
      </c>
      <c r="E133" t="s">
        <v>18</v>
      </c>
      <c r="F133">
        <v>20170814</v>
      </c>
      <c r="G133">
        <v>282</v>
      </c>
      <c r="H133">
        <v>106167</v>
      </c>
      <c r="I133" t="s">
        <v>226</v>
      </c>
      <c r="J133" t="s">
        <v>117</v>
      </c>
      <c r="K133" t="s">
        <v>118</v>
      </c>
      <c r="L133" t="s">
        <v>651</v>
      </c>
      <c r="M133">
        <v>214</v>
      </c>
      <c r="N133">
        <v>241</v>
      </c>
      <c r="P133" t="s">
        <v>216</v>
      </c>
      <c r="Q133" t="s">
        <v>117</v>
      </c>
      <c r="S133" t="s">
        <v>217</v>
      </c>
      <c r="T133" t="s">
        <v>656</v>
      </c>
      <c r="U133">
        <v>94</v>
      </c>
      <c r="V133" t="s">
        <v>657</v>
      </c>
      <c r="W133">
        <v>3</v>
      </c>
      <c r="X133" t="s">
        <v>223</v>
      </c>
      <c r="Y133">
        <v>40</v>
      </c>
      <c r="Z133">
        <v>6</v>
      </c>
      <c r="AA133">
        <v>0</v>
      </c>
    </row>
    <row r="134" spans="1:27" x14ac:dyDescent="0.25">
      <c r="A134" t="s">
        <v>649</v>
      </c>
      <c r="B134" t="s">
        <v>650</v>
      </c>
      <c r="C134" t="s">
        <v>115</v>
      </c>
      <c r="D134">
        <v>32</v>
      </c>
      <c r="E134" t="s">
        <v>18</v>
      </c>
      <c r="F134">
        <v>20170814</v>
      </c>
      <c r="G134">
        <v>277</v>
      </c>
      <c r="H134">
        <v>105074</v>
      </c>
      <c r="I134" t="s">
        <v>171</v>
      </c>
      <c r="J134" t="s">
        <v>172</v>
      </c>
      <c r="K134" t="s">
        <v>118</v>
      </c>
      <c r="L134" t="s">
        <v>658</v>
      </c>
      <c r="M134">
        <v>100</v>
      </c>
      <c r="N134">
        <v>560</v>
      </c>
      <c r="O134" t="s">
        <v>149</v>
      </c>
      <c r="P134" t="s">
        <v>659</v>
      </c>
      <c r="Q134" t="s">
        <v>117</v>
      </c>
      <c r="R134">
        <v>188</v>
      </c>
      <c r="S134" t="s">
        <v>207</v>
      </c>
      <c r="T134" t="s">
        <v>660</v>
      </c>
      <c r="U134">
        <v>580</v>
      </c>
      <c r="V134" t="s">
        <v>661</v>
      </c>
      <c r="W134">
        <v>3</v>
      </c>
      <c r="X134" t="s">
        <v>223</v>
      </c>
      <c r="Y134">
        <v>91</v>
      </c>
      <c r="Z134">
        <v>4</v>
      </c>
      <c r="AA134">
        <v>4</v>
      </c>
    </row>
    <row r="135" spans="1:27" x14ac:dyDescent="0.25">
      <c r="A135" t="s">
        <v>662</v>
      </c>
      <c r="B135" t="s">
        <v>663</v>
      </c>
      <c r="C135" t="s">
        <v>142</v>
      </c>
      <c r="D135">
        <v>32</v>
      </c>
      <c r="E135" t="s">
        <v>18</v>
      </c>
      <c r="F135">
        <v>20170821</v>
      </c>
      <c r="G135">
        <v>281</v>
      </c>
      <c r="H135">
        <v>105963</v>
      </c>
      <c r="I135" t="s">
        <v>143</v>
      </c>
      <c r="J135" t="s">
        <v>117</v>
      </c>
      <c r="K135" t="s">
        <v>118</v>
      </c>
      <c r="L135" t="s">
        <v>664</v>
      </c>
      <c r="M135">
        <v>142</v>
      </c>
      <c r="N135">
        <v>396</v>
      </c>
      <c r="O135" t="s">
        <v>234</v>
      </c>
      <c r="P135" t="s">
        <v>665</v>
      </c>
      <c r="Q135" t="s">
        <v>117</v>
      </c>
      <c r="S135" t="s">
        <v>385</v>
      </c>
      <c r="T135" t="s">
        <v>666</v>
      </c>
      <c r="U135">
        <v>309</v>
      </c>
      <c r="V135" t="s">
        <v>331</v>
      </c>
      <c r="W135">
        <v>3</v>
      </c>
      <c r="X135" t="s">
        <v>223</v>
      </c>
      <c r="Y135">
        <v>93</v>
      </c>
      <c r="Z135">
        <v>4</v>
      </c>
      <c r="AA135">
        <v>5</v>
      </c>
    </row>
    <row r="136" spans="1:27" x14ac:dyDescent="0.25">
      <c r="A136" t="s">
        <v>662</v>
      </c>
      <c r="B136" t="s">
        <v>663</v>
      </c>
      <c r="C136" t="s">
        <v>142</v>
      </c>
      <c r="D136">
        <v>32</v>
      </c>
      <c r="E136" t="s">
        <v>18</v>
      </c>
      <c r="F136">
        <v>20170821</v>
      </c>
      <c r="G136">
        <v>272</v>
      </c>
      <c r="H136">
        <v>106293</v>
      </c>
      <c r="I136" t="s">
        <v>125</v>
      </c>
      <c r="J136" t="s">
        <v>117</v>
      </c>
      <c r="K136" t="s">
        <v>118</v>
      </c>
      <c r="L136" t="s">
        <v>667</v>
      </c>
      <c r="M136">
        <v>293</v>
      </c>
      <c r="N136">
        <v>167</v>
      </c>
      <c r="O136" t="s">
        <v>149</v>
      </c>
      <c r="P136" t="s">
        <v>668</v>
      </c>
      <c r="Q136" t="s">
        <v>182</v>
      </c>
      <c r="S136" t="s">
        <v>385</v>
      </c>
      <c r="T136" t="s">
        <v>669</v>
      </c>
      <c r="U136">
        <v>594</v>
      </c>
      <c r="V136" t="s">
        <v>577</v>
      </c>
      <c r="W136">
        <v>3</v>
      </c>
      <c r="X136" t="s">
        <v>223</v>
      </c>
      <c r="Y136">
        <v>94</v>
      </c>
      <c r="Z136">
        <v>1</v>
      </c>
      <c r="AA136">
        <v>1</v>
      </c>
    </row>
    <row r="137" spans="1:27" x14ac:dyDescent="0.25">
      <c r="A137" t="s">
        <v>670</v>
      </c>
      <c r="B137" t="s">
        <v>671</v>
      </c>
      <c r="C137" t="s">
        <v>142</v>
      </c>
      <c r="D137">
        <v>32</v>
      </c>
      <c r="E137" t="s">
        <v>18</v>
      </c>
      <c r="F137">
        <v>20170904</v>
      </c>
      <c r="G137">
        <v>288</v>
      </c>
      <c r="H137">
        <v>106333</v>
      </c>
      <c r="I137" t="s">
        <v>672</v>
      </c>
      <c r="J137" t="s">
        <v>117</v>
      </c>
      <c r="K137" t="s">
        <v>118</v>
      </c>
      <c r="L137" t="s">
        <v>673</v>
      </c>
      <c r="M137">
        <v>338</v>
      </c>
      <c r="N137">
        <v>143</v>
      </c>
      <c r="O137" t="s">
        <v>149</v>
      </c>
      <c r="P137" t="s">
        <v>674</v>
      </c>
      <c r="Q137" t="s">
        <v>117</v>
      </c>
      <c r="S137" t="s">
        <v>370</v>
      </c>
      <c r="T137" t="s">
        <v>675</v>
      </c>
      <c r="U137">
        <v>421</v>
      </c>
      <c r="V137" t="s">
        <v>153</v>
      </c>
      <c r="W137">
        <v>3</v>
      </c>
      <c r="X137" t="s">
        <v>220</v>
      </c>
      <c r="Y137">
        <v>67</v>
      </c>
      <c r="Z137">
        <v>2</v>
      </c>
      <c r="AA137">
        <v>2</v>
      </c>
    </row>
    <row r="138" spans="1:27" x14ac:dyDescent="0.25">
      <c r="A138" t="s">
        <v>670</v>
      </c>
      <c r="B138" t="s">
        <v>671</v>
      </c>
      <c r="C138" t="s">
        <v>142</v>
      </c>
      <c r="D138">
        <v>32</v>
      </c>
      <c r="E138" t="s">
        <v>18</v>
      </c>
      <c r="F138">
        <v>20170904</v>
      </c>
      <c r="G138">
        <v>274</v>
      </c>
      <c r="H138">
        <v>106333</v>
      </c>
      <c r="I138" t="s">
        <v>672</v>
      </c>
      <c r="J138" t="s">
        <v>117</v>
      </c>
      <c r="K138" t="s">
        <v>118</v>
      </c>
      <c r="L138" t="s">
        <v>673</v>
      </c>
      <c r="M138">
        <v>338</v>
      </c>
      <c r="N138">
        <v>143</v>
      </c>
      <c r="P138" t="s">
        <v>143</v>
      </c>
      <c r="Q138" t="s">
        <v>117</v>
      </c>
      <c r="S138" t="s">
        <v>118</v>
      </c>
      <c r="T138" t="s">
        <v>676</v>
      </c>
      <c r="U138">
        <v>143</v>
      </c>
      <c r="V138" t="s">
        <v>677</v>
      </c>
      <c r="W138">
        <v>3</v>
      </c>
      <c r="X138" t="s">
        <v>223</v>
      </c>
      <c r="Y138">
        <v>18</v>
      </c>
      <c r="Z138">
        <v>0</v>
      </c>
      <c r="AA138">
        <v>2</v>
      </c>
    </row>
    <row r="139" spans="1:27" x14ac:dyDescent="0.25">
      <c r="A139" t="s">
        <v>670</v>
      </c>
      <c r="B139" t="s">
        <v>671</v>
      </c>
      <c r="C139" t="s">
        <v>142</v>
      </c>
      <c r="D139">
        <v>32</v>
      </c>
      <c r="E139" t="s">
        <v>18</v>
      </c>
      <c r="F139">
        <v>20170904</v>
      </c>
      <c r="G139">
        <v>252</v>
      </c>
      <c r="H139">
        <v>106333</v>
      </c>
      <c r="I139" t="s">
        <v>672</v>
      </c>
      <c r="J139" t="s">
        <v>117</v>
      </c>
      <c r="K139" t="s">
        <v>118</v>
      </c>
      <c r="L139" t="s">
        <v>673</v>
      </c>
      <c r="M139">
        <v>338</v>
      </c>
      <c r="N139">
        <v>143</v>
      </c>
      <c r="P139" t="s">
        <v>506</v>
      </c>
      <c r="Q139" t="s">
        <v>182</v>
      </c>
      <c r="S139" t="s">
        <v>507</v>
      </c>
      <c r="T139" t="s">
        <v>678</v>
      </c>
      <c r="U139">
        <v>366</v>
      </c>
      <c r="V139" t="s">
        <v>679</v>
      </c>
      <c r="W139">
        <v>3</v>
      </c>
      <c r="X139" t="s">
        <v>396</v>
      </c>
      <c r="Y139">
        <v>152</v>
      </c>
      <c r="Z139">
        <v>3</v>
      </c>
      <c r="AA139">
        <v>4</v>
      </c>
    </row>
    <row r="140" spans="1:27" x14ac:dyDescent="0.25">
      <c r="A140" t="s">
        <v>670</v>
      </c>
      <c r="B140" t="s">
        <v>671</v>
      </c>
      <c r="C140" t="s">
        <v>142</v>
      </c>
      <c r="D140">
        <v>32</v>
      </c>
      <c r="E140" t="s">
        <v>18</v>
      </c>
      <c r="F140">
        <v>20170904</v>
      </c>
      <c r="G140">
        <v>246</v>
      </c>
      <c r="H140">
        <v>106333</v>
      </c>
      <c r="I140" t="s">
        <v>672</v>
      </c>
      <c r="J140" t="s">
        <v>117</v>
      </c>
      <c r="K140" t="s">
        <v>118</v>
      </c>
      <c r="L140" t="s">
        <v>673</v>
      </c>
      <c r="M140">
        <v>338</v>
      </c>
      <c r="N140">
        <v>143</v>
      </c>
      <c r="P140" t="s">
        <v>680</v>
      </c>
      <c r="Q140" t="s">
        <v>182</v>
      </c>
      <c r="S140" t="s">
        <v>189</v>
      </c>
      <c r="T140" t="s">
        <v>681</v>
      </c>
      <c r="U140">
        <v>617</v>
      </c>
      <c r="V140" t="s">
        <v>682</v>
      </c>
      <c r="W140">
        <v>3</v>
      </c>
      <c r="X140" t="s">
        <v>124</v>
      </c>
      <c r="Y140">
        <v>103</v>
      </c>
      <c r="Z140">
        <v>8</v>
      </c>
      <c r="AA140">
        <v>3</v>
      </c>
    </row>
    <row r="141" spans="1:27" x14ac:dyDescent="0.25">
      <c r="A141" t="s">
        <v>683</v>
      </c>
      <c r="B141" t="s">
        <v>684</v>
      </c>
      <c r="C141" t="s">
        <v>115</v>
      </c>
      <c r="D141">
        <v>32</v>
      </c>
      <c r="E141" t="s">
        <v>18</v>
      </c>
      <c r="F141">
        <v>20170911</v>
      </c>
      <c r="G141">
        <v>254</v>
      </c>
      <c r="H141">
        <v>104963</v>
      </c>
      <c r="I141" t="s">
        <v>162</v>
      </c>
      <c r="J141" t="s">
        <v>117</v>
      </c>
      <c r="K141" t="s">
        <v>118</v>
      </c>
      <c r="L141" t="s">
        <v>685</v>
      </c>
      <c r="M141">
        <v>331</v>
      </c>
      <c r="N141">
        <v>142</v>
      </c>
      <c r="P141" t="s">
        <v>686</v>
      </c>
      <c r="Q141" t="s">
        <v>172</v>
      </c>
      <c r="S141" t="s">
        <v>165</v>
      </c>
      <c r="T141" t="s">
        <v>687</v>
      </c>
      <c r="U141">
        <v>1072</v>
      </c>
      <c r="V141" t="s">
        <v>688</v>
      </c>
      <c r="W141">
        <v>3</v>
      </c>
      <c r="X141" t="s">
        <v>396</v>
      </c>
      <c r="Y141">
        <v>69</v>
      </c>
      <c r="Z141">
        <v>2</v>
      </c>
      <c r="AA141">
        <v>1</v>
      </c>
    </row>
    <row r="142" spans="1:27" x14ac:dyDescent="0.25">
      <c r="A142" t="s">
        <v>683</v>
      </c>
      <c r="B142" t="s">
        <v>684</v>
      </c>
      <c r="C142" t="s">
        <v>115</v>
      </c>
      <c r="D142">
        <v>32</v>
      </c>
      <c r="E142" t="s">
        <v>18</v>
      </c>
      <c r="F142">
        <v>20170911</v>
      </c>
      <c r="G142">
        <v>250</v>
      </c>
      <c r="H142">
        <v>104963</v>
      </c>
      <c r="I142" t="s">
        <v>162</v>
      </c>
      <c r="J142" t="s">
        <v>117</v>
      </c>
      <c r="K142" t="s">
        <v>118</v>
      </c>
      <c r="L142" t="s">
        <v>685</v>
      </c>
      <c r="M142">
        <v>331</v>
      </c>
      <c r="N142">
        <v>142</v>
      </c>
      <c r="P142" t="s">
        <v>558</v>
      </c>
      <c r="Q142" t="s">
        <v>182</v>
      </c>
      <c r="S142" t="s">
        <v>165</v>
      </c>
      <c r="T142" t="s">
        <v>689</v>
      </c>
      <c r="U142">
        <v>2072</v>
      </c>
      <c r="V142" t="s">
        <v>560</v>
      </c>
      <c r="W142">
        <v>3</v>
      </c>
      <c r="X142" t="s">
        <v>124</v>
      </c>
      <c r="Y142">
        <v>34</v>
      </c>
      <c r="Z142">
        <v>2</v>
      </c>
      <c r="AA142">
        <v>4</v>
      </c>
    </row>
    <row r="143" spans="1:27" x14ac:dyDescent="0.25">
      <c r="A143" t="s">
        <v>690</v>
      </c>
      <c r="B143" t="s">
        <v>691</v>
      </c>
      <c r="C143" t="s">
        <v>142</v>
      </c>
      <c r="D143">
        <v>32</v>
      </c>
      <c r="E143" t="s">
        <v>18</v>
      </c>
      <c r="F143">
        <v>20170911</v>
      </c>
      <c r="G143">
        <v>280</v>
      </c>
      <c r="H143">
        <v>106333</v>
      </c>
      <c r="I143" t="s">
        <v>672</v>
      </c>
      <c r="J143" t="s">
        <v>117</v>
      </c>
      <c r="K143" t="s">
        <v>118</v>
      </c>
      <c r="L143" t="s">
        <v>692</v>
      </c>
      <c r="M143">
        <v>278</v>
      </c>
      <c r="N143">
        <v>178</v>
      </c>
      <c r="O143" t="s">
        <v>234</v>
      </c>
      <c r="P143" t="s">
        <v>693</v>
      </c>
      <c r="Q143" t="s">
        <v>117</v>
      </c>
      <c r="S143" t="s">
        <v>200</v>
      </c>
      <c r="T143" t="s">
        <v>694</v>
      </c>
      <c r="U143">
        <v>483</v>
      </c>
      <c r="V143" t="s">
        <v>695</v>
      </c>
      <c r="W143">
        <v>3</v>
      </c>
      <c r="X143" t="s">
        <v>223</v>
      </c>
      <c r="Y143">
        <v>140</v>
      </c>
      <c r="Z143">
        <v>0</v>
      </c>
      <c r="AA143">
        <v>11</v>
      </c>
    </row>
    <row r="144" spans="1:27" x14ac:dyDescent="0.25">
      <c r="A144" t="s">
        <v>696</v>
      </c>
      <c r="B144" t="s">
        <v>697</v>
      </c>
      <c r="C144" t="s">
        <v>142</v>
      </c>
      <c r="D144">
        <v>32</v>
      </c>
      <c r="E144" t="s">
        <v>18</v>
      </c>
      <c r="F144">
        <v>20171002</v>
      </c>
      <c r="G144">
        <v>292</v>
      </c>
      <c r="H144">
        <v>105963</v>
      </c>
      <c r="I144" t="s">
        <v>143</v>
      </c>
      <c r="J144" t="s">
        <v>117</v>
      </c>
      <c r="K144" t="s">
        <v>118</v>
      </c>
      <c r="L144" t="s">
        <v>698</v>
      </c>
      <c r="M144">
        <v>147</v>
      </c>
      <c r="N144">
        <v>375</v>
      </c>
      <c r="O144" t="s">
        <v>149</v>
      </c>
      <c r="P144" t="s">
        <v>699</v>
      </c>
      <c r="Q144" t="s">
        <v>117</v>
      </c>
      <c r="S144" t="s">
        <v>582</v>
      </c>
      <c r="T144" t="s">
        <v>700</v>
      </c>
      <c r="U144">
        <v>871</v>
      </c>
      <c r="V144" t="s">
        <v>167</v>
      </c>
      <c r="W144">
        <v>3</v>
      </c>
      <c r="X144" t="s">
        <v>220</v>
      </c>
      <c r="Y144">
        <v>47</v>
      </c>
      <c r="Z144">
        <v>5</v>
      </c>
      <c r="AA144">
        <v>1</v>
      </c>
    </row>
    <row r="145" spans="1:27" x14ac:dyDescent="0.25">
      <c r="A145" t="s">
        <v>696</v>
      </c>
      <c r="B145" t="s">
        <v>697</v>
      </c>
      <c r="C145" t="s">
        <v>142</v>
      </c>
      <c r="D145">
        <v>32</v>
      </c>
      <c r="E145" t="s">
        <v>18</v>
      </c>
      <c r="F145">
        <v>20171002</v>
      </c>
      <c r="G145">
        <v>282</v>
      </c>
      <c r="H145">
        <v>105963</v>
      </c>
      <c r="I145" t="s">
        <v>143</v>
      </c>
      <c r="J145" t="s">
        <v>117</v>
      </c>
      <c r="K145" t="s">
        <v>118</v>
      </c>
      <c r="L145" t="s">
        <v>698</v>
      </c>
      <c r="M145">
        <v>147</v>
      </c>
      <c r="N145">
        <v>375</v>
      </c>
      <c r="P145" t="s">
        <v>701</v>
      </c>
      <c r="Q145" t="s">
        <v>117</v>
      </c>
      <c r="S145" t="s">
        <v>620</v>
      </c>
      <c r="T145" t="s">
        <v>702</v>
      </c>
      <c r="U145">
        <v>258</v>
      </c>
      <c r="V145" t="s">
        <v>153</v>
      </c>
      <c r="W145">
        <v>3</v>
      </c>
      <c r="X145" t="s">
        <v>223</v>
      </c>
      <c r="Y145">
        <v>66</v>
      </c>
      <c r="Z145">
        <v>3</v>
      </c>
      <c r="AA145">
        <v>3</v>
      </c>
    </row>
    <row r="146" spans="1:27" x14ac:dyDescent="0.25">
      <c r="A146" t="s">
        <v>696</v>
      </c>
      <c r="B146" t="s">
        <v>697</v>
      </c>
      <c r="C146" t="s">
        <v>142</v>
      </c>
      <c r="D146">
        <v>32</v>
      </c>
      <c r="E146" t="s">
        <v>18</v>
      </c>
      <c r="F146">
        <v>20171002</v>
      </c>
      <c r="G146">
        <v>227</v>
      </c>
      <c r="H146">
        <v>123785</v>
      </c>
      <c r="I146" t="s">
        <v>440</v>
      </c>
      <c r="J146" t="s">
        <v>117</v>
      </c>
      <c r="K146" t="s">
        <v>118</v>
      </c>
      <c r="L146" t="s">
        <v>703</v>
      </c>
      <c r="M146">
        <v>446</v>
      </c>
      <c r="N146">
        <v>90</v>
      </c>
      <c r="P146" t="s">
        <v>704</v>
      </c>
      <c r="Q146" t="s">
        <v>117</v>
      </c>
      <c r="S146" t="s">
        <v>523</v>
      </c>
      <c r="T146" t="s">
        <v>705</v>
      </c>
      <c r="U146">
        <v>1047</v>
      </c>
      <c r="V146" t="s">
        <v>272</v>
      </c>
      <c r="W146">
        <v>3</v>
      </c>
      <c r="X146" t="s">
        <v>136</v>
      </c>
      <c r="Y146">
        <v>36</v>
      </c>
      <c r="Z146">
        <v>6</v>
      </c>
      <c r="AA146">
        <v>1</v>
      </c>
    </row>
    <row r="147" spans="1:27" x14ac:dyDescent="0.25">
      <c r="A147" t="s">
        <v>706</v>
      </c>
      <c r="B147" t="s">
        <v>707</v>
      </c>
      <c r="C147" t="s">
        <v>115</v>
      </c>
      <c r="D147">
        <v>32</v>
      </c>
      <c r="E147" t="s">
        <v>18</v>
      </c>
      <c r="F147">
        <v>20171016</v>
      </c>
      <c r="G147">
        <v>254</v>
      </c>
      <c r="H147">
        <v>105593</v>
      </c>
      <c r="I147" t="s">
        <v>550</v>
      </c>
      <c r="J147" t="s">
        <v>117</v>
      </c>
      <c r="K147" t="s">
        <v>118</v>
      </c>
      <c r="L147" t="s">
        <v>708</v>
      </c>
      <c r="M147">
        <v>386</v>
      </c>
      <c r="N147">
        <v>108</v>
      </c>
      <c r="O147" t="s">
        <v>149</v>
      </c>
      <c r="P147" t="s">
        <v>709</v>
      </c>
      <c r="Q147" t="s">
        <v>172</v>
      </c>
      <c r="S147" t="s">
        <v>239</v>
      </c>
      <c r="T147" t="s">
        <v>710</v>
      </c>
      <c r="U147">
        <v>1089</v>
      </c>
      <c r="V147" t="s">
        <v>688</v>
      </c>
      <c r="W147">
        <v>3</v>
      </c>
      <c r="X147" t="s">
        <v>396</v>
      </c>
      <c r="Y147">
        <v>61</v>
      </c>
      <c r="Z147">
        <v>1</v>
      </c>
      <c r="AA147">
        <v>4</v>
      </c>
    </row>
    <row r="148" spans="1:27" x14ac:dyDescent="0.25">
      <c r="A148" t="s">
        <v>706</v>
      </c>
      <c r="B148" t="s">
        <v>707</v>
      </c>
      <c r="C148" t="s">
        <v>115</v>
      </c>
      <c r="D148">
        <v>32</v>
      </c>
      <c r="E148" t="s">
        <v>18</v>
      </c>
      <c r="F148">
        <v>20171016</v>
      </c>
      <c r="G148">
        <v>250</v>
      </c>
      <c r="H148">
        <v>105593</v>
      </c>
      <c r="I148" t="s">
        <v>550</v>
      </c>
      <c r="J148" t="s">
        <v>117</v>
      </c>
      <c r="K148" t="s">
        <v>118</v>
      </c>
      <c r="L148" t="s">
        <v>708</v>
      </c>
      <c r="M148">
        <v>386</v>
      </c>
      <c r="N148">
        <v>108</v>
      </c>
      <c r="P148" t="s">
        <v>711</v>
      </c>
      <c r="Q148" t="s">
        <v>117</v>
      </c>
      <c r="S148" t="s">
        <v>165</v>
      </c>
      <c r="T148" t="s">
        <v>712</v>
      </c>
      <c r="U148">
        <v>1057</v>
      </c>
      <c r="V148" t="s">
        <v>713</v>
      </c>
      <c r="W148">
        <v>3</v>
      </c>
      <c r="X148" t="s">
        <v>124</v>
      </c>
      <c r="Y148">
        <v>64</v>
      </c>
      <c r="Z148">
        <v>0</v>
      </c>
      <c r="AA148">
        <v>2</v>
      </c>
    </row>
    <row r="149" spans="1:27" x14ac:dyDescent="0.25">
      <c r="A149" t="s">
        <v>706</v>
      </c>
      <c r="B149" t="s">
        <v>707</v>
      </c>
      <c r="C149" t="s">
        <v>115</v>
      </c>
      <c r="D149">
        <v>32</v>
      </c>
      <c r="E149" t="s">
        <v>18</v>
      </c>
      <c r="F149">
        <v>20171016</v>
      </c>
      <c r="G149">
        <v>242</v>
      </c>
      <c r="H149">
        <v>105593</v>
      </c>
      <c r="I149" t="s">
        <v>550</v>
      </c>
      <c r="J149" t="s">
        <v>117</v>
      </c>
      <c r="K149" t="s">
        <v>118</v>
      </c>
      <c r="L149" t="s">
        <v>708</v>
      </c>
      <c r="M149">
        <v>386</v>
      </c>
      <c r="N149">
        <v>108</v>
      </c>
      <c r="P149" t="s">
        <v>714</v>
      </c>
      <c r="Q149" t="s">
        <v>117</v>
      </c>
      <c r="S149" t="s">
        <v>165</v>
      </c>
      <c r="T149" t="s">
        <v>715</v>
      </c>
      <c r="U149">
        <v>1956</v>
      </c>
      <c r="V149" t="s">
        <v>415</v>
      </c>
      <c r="W149">
        <v>3</v>
      </c>
      <c r="X149" t="s">
        <v>136</v>
      </c>
      <c r="Y149">
        <v>42</v>
      </c>
      <c r="Z149">
        <v>3</v>
      </c>
      <c r="AA149">
        <v>2</v>
      </c>
    </row>
    <row r="150" spans="1:27" x14ac:dyDescent="0.25">
      <c r="A150" t="s">
        <v>716</v>
      </c>
      <c r="B150" t="s">
        <v>717</v>
      </c>
      <c r="C150" t="s">
        <v>115</v>
      </c>
      <c r="D150">
        <v>32</v>
      </c>
      <c r="E150" t="s">
        <v>18</v>
      </c>
      <c r="F150">
        <v>20171023</v>
      </c>
      <c r="G150">
        <v>253</v>
      </c>
      <c r="H150">
        <v>105726</v>
      </c>
      <c r="I150" t="s">
        <v>313</v>
      </c>
      <c r="J150" t="s">
        <v>117</v>
      </c>
      <c r="K150" t="s">
        <v>118</v>
      </c>
      <c r="L150" t="s">
        <v>718</v>
      </c>
      <c r="M150">
        <v>486</v>
      </c>
      <c r="N150">
        <v>75</v>
      </c>
      <c r="P150" t="s">
        <v>548</v>
      </c>
      <c r="Q150" t="s">
        <v>117</v>
      </c>
      <c r="S150" t="s">
        <v>200</v>
      </c>
      <c r="T150" t="s">
        <v>719</v>
      </c>
      <c r="U150">
        <v>636</v>
      </c>
      <c r="V150" t="s">
        <v>358</v>
      </c>
      <c r="W150">
        <v>3</v>
      </c>
      <c r="X150" t="s">
        <v>396</v>
      </c>
      <c r="Y150">
        <v>97</v>
      </c>
      <c r="Z150">
        <v>0</v>
      </c>
      <c r="AA150">
        <v>3</v>
      </c>
    </row>
    <row r="151" spans="1:27" x14ac:dyDescent="0.25">
      <c r="A151" t="s">
        <v>716</v>
      </c>
      <c r="B151" t="s">
        <v>717</v>
      </c>
      <c r="C151" t="s">
        <v>115</v>
      </c>
      <c r="D151">
        <v>32</v>
      </c>
      <c r="E151" t="s">
        <v>18</v>
      </c>
      <c r="F151">
        <v>20171023</v>
      </c>
      <c r="G151">
        <v>247</v>
      </c>
      <c r="H151">
        <v>105726</v>
      </c>
      <c r="I151" t="s">
        <v>313</v>
      </c>
      <c r="J151" t="s">
        <v>117</v>
      </c>
      <c r="K151" t="s">
        <v>118</v>
      </c>
      <c r="L151" t="s">
        <v>718</v>
      </c>
      <c r="M151">
        <v>486</v>
      </c>
      <c r="N151">
        <v>75</v>
      </c>
      <c r="P151" t="s">
        <v>720</v>
      </c>
      <c r="Q151" t="s">
        <v>117</v>
      </c>
      <c r="R151">
        <v>173</v>
      </c>
      <c r="S151" t="s">
        <v>217</v>
      </c>
      <c r="T151" t="s">
        <v>721</v>
      </c>
      <c r="U151">
        <v>518</v>
      </c>
      <c r="V151" t="s">
        <v>331</v>
      </c>
      <c r="W151">
        <v>3</v>
      </c>
      <c r="X151" t="s">
        <v>124</v>
      </c>
      <c r="Y151">
        <v>92</v>
      </c>
      <c r="Z151">
        <v>4</v>
      </c>
      <c r="AA151">
        <v>7</v>
      </c>
    </row>
    <row r="152" spans="1:27" x14ac:dyDescent="0.25">
      <c r="A152" t="s">
        <v>722</v>
      </c>
      <c r="B152" t="s">
        <v>723</v>
      </c>
      <c r="C152" t="s">
        <v>115</v>
      </c>
      <c r="D152">
        <v>32</v>
      </c>
      <c r="E152" t="s">
        <v>18</v>
      </c>
      <c r="F152">
        <v>20171030</v>
      </c>
      <c r="G152">
        <v>293</v>
      </c>
      <c r="H152">
        <v>105074</v>
      </c>
      <c r="I152" t="s">
        <v>171</v>
      </c>
      <c r="J152" t="s">
        <v>172</v>
      </c>
      <c r="K152" t="s">
        <v>118</v>
      </c>
      <c r="L152" t="s">
        <v>724</v>
      </c>
      <c r="M152">
        <v>86</v>
      </c>
      <c r="N152">
        <v>626</v>
      </c>
      <c r="P152" t="s">
        <v>725</v>
      </c>
      <c r="Q152" t="s">
        <v>117</v>
      </c>
      <c r="S152" t="s">
        <v>385</v>
      </c>
      <c r="T152" t="s">
        <v>726</v>
      </c>
      <c r="U152">
        <v>152</v>
      </c>
      <c r="V152" t="s">
        <v>727</v>
      </c>
      <c r="W152">
        <v>3</v>
      </c>
      <c r="X152" t="s">
        <v>220</v>
      </c>
      <c r="Y152">
        <v>135</v>
      </c>
      <c r="Z152">
        <v>0</v>
      </c>
      <c r="AA152">
        <v>4</v>
      </c>
    </row>
    <row r="153" spans="1:27" x14ac:dyDescent="0.25">
      <c r="A153" t="s">
        <v>722</v>
      </c>
      <c r="B153" t="s">
        <v>723</v>
      </c>
      <c r="C153" t="s">
        <v>115</v>
      </c>
      <c r="D153">
        <v>32</v>
      </c>
      <c r="E153" t="s">
        <v>18</v>
      </c>
      <c r="F153">
        <v>20171030</v>
      </c>
      <c r="G153">
        <v>285</v>
      </c>
      <c r="H153">
        <v>105074</v>
      </c>
      <c r="I153" t="s">
        <v>171</v>
      </c>
      <c r="J153" t="s">
        <v>172</v>
      </c>
      <c r="K153" t="s">
        <v>118</v>
      </c>
      <c r="L153" t="s">
        <v>724</v>
      </c>
      <c r="M153">
        <v>86</v>
      </c>
      <c r="N153">
        <v>626</v>
      </c>
      <c r="P153" t="s">
        <v>328</v>
      </c>
      <c r="Q153" t="s">
        <v>117</v>
      </c>
      <c r="S153" t="s">
        <v>329</v>
      </c>
      <c r="T153" t="s">
        <v>728</v>
      </c>
      <c r="U153">
        <v>232</v>
      </c>
      <c r="V153" t="s">
        <v>345</v>
      </c>
      <c r="W153">
        <v>3</v>
      </c>
      <c r="X153" t="s">
        <v>223</v>
      </c>
      <c r="Y153">
        <v>54</v>
      </c>
      <c r="Z153">
        <v>9</v>
      </c>
      <c r="AA153">
        <v>3</v>
      </c>
    </row>
    <row r="154" spans="1:27" x14ac:dyDescent="0.25">
      <c r="A154" t="s">
        <v>729</v>
      </c>
      <c r="B154" t="s">
        <v>730</v>
      </c>
      <c r="C154" t="s">
        <v>115</v>
      </c>
      <c r="D154">
        <v>32</v>
      </c>
      <c r="E154" t="s">
        <v>18</v>
      </c>
      <c r="F154">
        <v>20171106</v>
      </c>
      <c r="G154">
        <v>284</v>
      </c>
      <c r="H154">
        <v>104944</v>
      </c>
      <c r="I154" t="s">
        <v>376</v>
      </c>
      <c r="J154" t="s">
        <v>117</v>
      </c>
      <c r="K154" t="s">
        <v>118</v>
      </c>
      <c r="L154" t="s">
        <v>731</v>
      </c>
      <c r="M154">
        <v>540</v>
      </c>
      <c r="N154">
        <v>58</v>
      </c>
      <c r="O154" t="s">
        <v>237</v>
      </c>
      <c r="P154" t="s">
        <v>369</v>
      </c>
      <c r="Q154" t="s">
        <v>117</v>
      </c>
      <c r="R154">
        <v>190</v>
      </c>
      <c r="S154" t="s">
        <v>370</v>
      </c>
      <c r="T154" t="s">
        <v>732</v>
      </c>
      <c r="U154">
        <v>550</v>
      </c>
      <c r="V154" t="s">
        <v>191</v>
      </c>
      <c r="W154">
        <v>3</v>
      </c>
      <c r="X154" t="s">
        <v>223</v>
      </c>
      <c r="Y154">
        <v>54</v>
      </c>
      <c r="Z154">
        <v>11</v>
      </c>
      <c r="AA154">
        <v>0</v>
      </c>
    </row>
    <row r="155" spans="1:27" x14ac:dyDescent="0.25">
      <c r="A155" t="s">
        <v>729</v>
      </c>
      <c r="B155" t="s">
        <v>730</v>
      </c>
      <c r="C155" t="s">
        <v>115</v>
      </c>
      <c r="D155">
        <v>32</v>
      </c>
      <c r="E155" t="s">
        <v>18</v>
      </c>
      <c r="F155">
        <v>20171106</v>
      </c>
      <c r="G155">
        <v>253</v>
      </c>
      <c r="H155">
        <v>104944</v>
      </c>
      <c r="I155" t="s">
        <v>376</v>
      </c>
      <c r="J155" t="s">
        <v>117</v>
      </c>
      <c r="K155" t="s">
        <v>118</v>
      </c>
      <c r="L155" t="s">
        <v>731</v>
      </c>
      <c r="M155">
        <v>540</v>
      </c>
      <c r="N155">
        <v>58</v>
      </c>
      <c r="P155" t="s">
        <v>733</v>
      </c>
      <c r="Q155" t="s">
        <v>117</v>
      </c>
      <c r="S155" t="s">
        <v>385</v>
      </c>
      <c r="T155" t="s">
        <v>734</v>
      </c>
      <c r="U155">
        <v>266</v>
      </c>
      <c r="V155" t="s">
        <v>735</v>
      </c>
      <c r="W155">
        <v>3</v>
      </c>
      <c r="X155" t="s">
        <v>396</v>
      </c>
      <c r="Y155">
        <v>120</v>
      </c>
      <c r="Z155">
        <v>3</v>
      </c>
      <c r="AA155">
        <v>0</v>
      </c>
    </row>
    <row r="156" spans="1:27" x14ac:dyDescent="0.25">
      <c r="A156" t="s">
        <v>729</v>
      </c>
      <c r="B156" t="s">
        <v>730</v>
      </c>
      <c r="C156" t="s">
        <v>115</v>
      </c>
      <c r="D156">
        <v>32</v>
      </c>
      <c r="E156" t="s">
        <v>18</v>
      </c>
      <c r="F156">
        <v>20171106</v>
      </c>
      <c r="G156">
        <v>247</v>
      </c>
      <c r="H156">
        <v>104944</v>
      </c>
      <c r="I156" t="s">
        <v>376</v>
      </c>
      <c r="J156" t="s">
        <v>117</v>
      </c>
      <c r="K156" t="s">
        <v>118</v>
      </c>
      <c r="L156" t="s">
        <v>731</v>
      </c>
      <c r="M156">
        <v>540</v>
      </c>
      <c r="N156">
        <v>58</v>
      </c>
      <c r="P156" t="s">
        <v>736</v>
      </c>
      <c r="Q156" t="s">
        <v>117</v>
      </c>
      <c r="R156">
        <v>190</v>
      </c>
      <c r="S156" t="s">
        <v>239</v>
      </c>
      <c r="T156" t="s">
        <v>737</v>
      </c>
      <c r="U156">
        <v>417</v>
      </c>
      <c r="V156" t="s">
        <v>738</v>
      </c>
      <c r="W156">
        <v>3</v>
      </c>
      <c r="X156" t="s">
        <v>124</v>
      </c>
      <c r="Y156">
        <v>105</v>
      </c>
      <c r="Z156">
        <v>15</v>
      </c>
      <c r="AA156">
        <v>0</v>
      </c>
    </row>
    <row r="157" spans="1:27" x14ac:dyDescent="0.25">
      <c r="A157" t="s">
        <v>729</v>
      </c>
      <c r="B157" t="s">
        <v>730</v>
      </c>
      <c r="C157" t="s">
        <v>115</v>
      </c>
      <c r="D157">
        <v>32</v>
      </c>
      <c r="E157" t="s">
        <v>18</v>
      </c>
      <c r="F157">
        <v>20171106</v>
      </c>
      <c r="G157">
        <v>236</v>
      </c>
      <c r="H157">
        <v>104944</v>
      </c>
      <c r="I157" t="s">
        <v>376</v>
      </c>
      <c r="J157" t="s">
        <v>117</v>
      </c>
      <c r="K157" t="s">
        <v>118</v>
      </c>
      <c r="L157" t="s">
        <v>731</v>
      </c>
      <c r="M157">
        <v>540</v>
      </c>
      <c r="N157">
        <v>58</v>
      </c>
      <c r="P157" t="s">
        <v>739</v>
      </c>
      <c r="Q157" t="s">
        <v>117</v>
      </c>
      <c r="S157" t="s">
        <v>503</v>
      </c>
      <c r="T157" t="s">
        <v>740</v>
      </c>
      <c r="V157" t="s">
        <v>148</v>
      </c>
      <c r="W157">
        <v>3</v>
      </c>
      <c r="X157" t="s">
        <v>136</v>
      </c>
      <c r="Y157">
        <v>58</v>
      </c>
      <c r="Z157">
        <v>11</v>
      </c>
      <c r="AA157">
        <v>1</v>
      </c>
    </row>
    <row r="158" spans="1:27" x14ac:dyDescent="0.25">
      <c r="A158" t="s">
        <v>741</v>
      </c>
      <c r="B158" t="s">
        <v>742</v>
      </c>
      <c r="C158" t="s">
        <v>115</v>
      </c>
      <c r="D158">
        <v>32</v>
      </c>
      <c r="E158" t="s">
        <v>18</v>
      </c>
      <c r="F158">
        <v>20171106</v>
      </c>
      <c r="G158">
        <v>274</v>
      </c>
      <c r="H158">
        <v>105726</v>
      </c>
      <c r="I158" t="s">
        <v>313</v>
      </c>
      <c r="J158" t="s">
        <v>117</v>
      </c>
      <c r="K158" t="s">
        <v>118</v>
      </c>
      <c r="L158" t="s">
        <v>743</v>
      </c>
      <c r="M158">
        <v>454</v>
      </c>
      <c r="N158">
        <v>80</v>
      </c>
      <c r="P158" t="s">
        <v>188</v>
      </c>
      <c r="Q158" t="s">
        <v>117</v>
      </c>
      <c r="R158">
        <v>180</v>
      </c>
      <c r="S158" t="s">
        <v>189</v>
      </c>
      <c r="T158" t="s">
        <v>744</v>
      </c>
      <c r="U158">
        <v>152</v>
      </c>
      <c r="V158" t="s">
        <v>191</v>
      </c>
      <c r="W158">
        <v>3</v>
      </c>
      <c r="X158" t="s">
        <v>223</v>
      </c>
      <c r="Y158">
        <v>69</v>
      </c>
      <c r="Z158">
        <v>7</v>
      </c>
      <c r="AA158">
        <v>0</v>
      </c>
    </row>
    <row r="159" spans="1:27" x14ac:dyDescent="0.25">
      <c r="A159" t="s">
        <v>741</v>
      </c>
      <c r="B159" t="s">
        <v>742</v>
      </c>
      <c r="C159" t="s">
        <v>115</v>
      </c>
      <c r="D159">
        <v>32</v>
      </c>
      <c r="E159" t="s">
        <v>18</v>
      </c>
      <c r="F159">
        <v>20171106</v>
      </c>
      <c r="G159">
        <v>250</v>
      </c>
      <c r="H159">
        <v>105726</v>
      </c>
      <c r="I159" t="s">
        <v>313</v>
      </c>
      <c r="J159" t="s">
        <v>117</v>
      </c>
      <c r="K159" t="s">
        <v>118</v>
      </c>
      <c r="L159" t="s">
        <v>743</v>
      </c>
      <c r="M159">
        <v>454</v>
      </c>
      <c r="N159">
        <v>80</v>
      </c>
      <c r="P159" t="s">
        <v>550</v>
      </c>
      <c r="Q159" t="s">
        <v>117</v>
      </c>
      <c r="S159" t="s">
        <v>118</v>
      </c>
      <c r="T159" t="s">
        <v>745</v>
      </c>
      <c r="U159">
        <v>380</v>
      </c>
      <c r="V159" t="s">
        <v>236</v>
      </c>
      <c r="W159">
        <v>3</v>
      </c>
      <c r="X159" t="s">
        <v>396</v>
      </c>
      <c r="Y159">
        <v>72</v>
      </c>
      <c r="Z159">
        <v>0</v>
      </c>
      <c r="AA159">
        <v>0</v>
      </c>
    </row>
    <row r="160" spans="1:27" x14ac:dyDescent="0.25">
      <c r="A160" t="s">
        <v>741</v>
      </c>
      <c r="B160" t="s">
        <v>742</v>
      </c>
      <c r="C160" t="s">
        <v>115</v>
      </c>
      <c r="D160">
        <v>32</v>
      </c>
      <c r="E160" t="s">
        <v>18</v>
      </c>
      <c r="F160">
        <v>20171106</v>
      </c>
      <c r="G160">
        <v>243</v>
      </c>
      <c r="H160">
        <v>105726</v>
      </c>
      <c r="I160" t="s">
        <v>313</v>
      </c>
      <c r="J160" t="s">
        <v>117</v>
      </c>
      <c r="K160" t="s">
        <v>118</v>
      </c>
      <c r="L160" t="s">
        <v>743</v>
      </c>
      <c r="M160">
        <v>454</v>
      </c>
      <c r="N160">
        <v>80</v>
      </c>
      <c r="P160" t="s">
        <v>746</v>
      </c>
      <c r="Q160" t="s">
        <v>117</v>
      </c>
      <c r="S160" t="s">
        <v>200</v>
      </c>
      <c r="T160" t="s">
        <v>747</v>
      </c>
      <c r="U160">
        <v>298</v>
      </c>
      <c r="V160" t="s">
        <v>748</v>
      </c>
      <c r="W160">
        <v>3</v>
      </c>
      <c r="X160" t="s">
        <v>124</v>
      </c>
      <c r="Y160">
        <v>168</v>
      </c>
      <c r="Z160">
        <v>4</v>
      </c>
      <c r="AA160">
        <v>2</v>
      </c>
    </row>
    <row r="161" spans="1:27" x14ac:dyDescent="0.25">
      <c r="A161" t="s">
        <v>741</v>
      </c>
      <c r="B161" t="s">
        <v>742</v>
      </c>
      <c r="C161" t="s">
        <v>115</v>
      </c>
      <c r="D161">
        <v>32</v>
      </c>
      <c r="E161" t="s">
        <v>18</v>
      </c>
      <c r="F161">
        <v>20171106</v>
      </c>
      <c r="G161">
        <v>242</v>
      </c>
      <c r="H161">
        <v>105593</v>
      </c>
      <c r="I161" t="s">
        <v>550</v>
      </c>
      <c r="J161" t="s">
        <v>117</v>
      </c>
      <c r="K161" t="s">
        <v>118</v>
      </c>
      <c r="L161" t="s">
        <v>745</v>
      </c>
      <c r="M161">
        <v>380</v>
      </c>
      <c r="N161">
        <v>109</v>
      </c>
      <c r="P161" t="s">
        <v>749</v>
      </c>
      <c r="Q161" t="s">
        <v>172</v>
      </c>
      <c r="S161" t="s">
        <v>200</v>
      </c>
      <c r="T161" t="s">
        <v>750</v>
      </c>
      <c r="U161">
        <v>469</v>
      </c>
      <c r="V161" t="s">
        <v>148</v>
      </c>
      <c r="W161">
        <v>3</v>
      </c>
      <c r="X161" t="s">
        <v>124</v>
      </c>
      <c r="Y161">
        <v>90</v>
      </c>
      <c r="Z161">
        <v>2</v>
      </c>
      <c r="AA161">
        <v>5</v>
      </c>
    </row>
    <row r="162" spans="1:27" x14ac:dyDescent="0.25">
      <c r="A162" t="s">
        <v>741</v>
      </c>
      <c r="B162" t="s">
        <v>742</v>
      </c>
      <c r="C162" t="s">
        <v>115</v>
      </c>
      <c r="D162">
        <v>32</v>
      </c>
      <c r="E162" t="s">
        <v>18</v>
      </c>
      <c r="F162">
        <v>20171106</v>
      </c>
      <c r="G162">
        <v>228</v>
      </c>
      <c r="H162">
        <v>105726</v>
      </c>
      <c r="I162" t="s">
        <v>313</v>
      </c>
      <c r="J162" t="s">
        <v>117</v>
      </c>
      <c r="K162" t="s">
        <v>118</v>
      </c>
      <c r="L162" t="s">
        <v>743</v>
      </c>
      <c r="M162">
        <v>454</v>
      </c>
      <c r="N162">
        <v>80</v>
      </c>
      <c r="P162" t="s">
        <v>751</v>
      </c>
      <c r="Q162" t="s">
        <v>182</v>
      </c>
      <c r="S162" t="s">
        <v>200</v>
      </c>
      <c r="T162" t="s">
        <v>752</v>
      </c>
      <c r="U162">
        <v>1234</v>
      </c>
      <c r="V162" t="s">
        <v>753</v>
      </c>
      <c r="W162">
        <v>3</v>
      </c>
      <c r="X162" t="s">
        <v>136</v>
      </c>
      <c r="Y162">
        <v>91</v>
      </c>
      <c r="Z162">
        <v>6</v>
      </c>
      <c r="AA162">
        <v>3</v>
      </c>
    </row>
    <row r="163" spans="1:27" x14ac:dyDescent="0.25">
      <c r="A163" t="s">
        <v>754</v>
      </c>
      <c r="B163" t="s">
        <v>755</v>
      </c>
      <c r="C163" t="s">
        <v>115</v>
      </c>
      <c r="D163">
        <v>32</v>
      </c>
      <c r="E163" t="s">
        <v>18</v>
      </c>
      <c r="F163">
        <v>20171120</v>
      </c>
      <c r="G163">
        <v>298</v>
      </c>
      <c r="H163">
        <v>122638</v>
      </c>
      <c r="I163" t="s">
        <v>291</v>
      </c>
      <c r="J163" t="s">
        <v>182</v>
      </c>
      <c r="K163" t="s">
        <v>118</v>
      </c>
      <c r="L163" t="s">
        <v>756</v>
      </c>
      <c r="M163">
        <v>351</v>
      </c>
      <c r="N163">
        <v>125</v>
      </c>
      <c r="P163" t="s">
        <v>757</v>
      </c>
      <c r="Q163" t="s">
        <v>117</v>
      </c>
      <c r="S163" t="s">
        <v>620</v>
      </c>
      <c r="T163" t="s">
        <v>758</v>
      </c>
      <c r="U163">
        <v>149</v>
      </c>
      <c r="V163" t="s">
        <v>759</v>
      </c>
      <c r="W163">
        <v>3</v>
      </c>
      <c r="X163" t="s">
        <v>282</v>
      </c>
      <c r="Y163">
        <v>113</v>
      </c>
      <c r="Z163">
        <v>11</v>
      </c>
      <c r="AA163">
        <v>7</v>
      </c>
    </row>
    <row r="164" spans="1:27" x14ac:dyDescent="0.25">
      <c r="A164" t="s">
        <v>754</v>
      </c>
      <c r="B164" t="s">
        <v>755</v>
      </c>
      <c r="C164" t="s">
        <v>115</v>
      </c>
      <c r="D164">
        <v>32</v>
      </c>
      <c r="E164" t="s">
        <v>18</v>
      </c>
      <c r="F164">
        <v>20171120</v>
      </c>
      <c r="G164">
        <v>294</v>
      </c>
      <c r="H164">
        <v>122638</v>
      </c>
      <c r="I164" t="s">
        <v>291</v>
      </c>
      <c r="J164" t="s">
        <v>182</v>
      </c>
      <c r="K164" t="s">
        <v>118</v>
      </c>
      <c r="L164" t="s">
        <v>756</v>
      </c>
      <c r="M164">
        <v>351</v>
      </c>
      <c r="N164">
        <v>125</v>
      </c>
      <c r="P164" t="s">
        <v>760</v>
      </c>
      <c r="Q164" t="s">
        <v>182</v>
      </c>
      <c r="S164" t="s">
        <v>455</v>
      </c>
      <c r="T164" t="s">
        <v>761</v>
      </c>
      <c r="U164">
        <v>229</v>
      </c>
      <c r="V164" t="s">
        <v>762</v>
      </c>
      <c r="W164">
        <v>3</v>
      </c>
      <c r="X164" t="s">
        <v>232</v>
      </c>
      <c r="Y164">
        <v>84</v>
      </c>
      <c r="Z164">
        <v>16</v>
      </c>
      <c r="AA164">
        <v>1</v>
      </c>
    </row>
    <row r="165" spans="1:27" x14ac:dyDescent="0.25">
      <c r="A165" t="s">
        <v>754</v>
      </c>
      <c r="B165" t="s">
        <v>755</v>
      </c>
      <c r="C165" t="s">
        <v>115</v>
      </c>
      <c r="D165">
        <v>32</v>
      </c>
      <c r="E165" t="s">
        <v>18</v>
      </c>
      <c r="F165">
        <v>20171120</v>
      </c>
      <c r="G165">
        <v>286</v>
      </c>
      <c r="H165">
        <v>122638</v>
      </c>
      <c r="I165" t="s">
        <v>291</v>
      </c>
      <c r="J165" t="s">
        <v>182</v>
      </c>
      <c r="K165" t="s">
        <v>118</v>
      </c>
      <c r="L165" t="s">
        <v>756</v>
      </c>
      <c r="M165">
        <v>351</v>
      </c>
      <c r="N165">
        <v>125</v>
      </c>
      <c r="P165" t="s">
        <v>516</v>
      </c>
      <c r="Q165" t="s">
        <v>117</v>
      </c>
      <c r="R165">
        <v>175</v>
      </c>
      <c r="S165" t="s">
        <v>517</v>
      </c>
      <c r="T165" t="s">
        <v>763</v>
      </c>
      <c r="U165">
        <v>141</v>
      </c>
      <c r="V165" t="s">
        <v>509</v>
      </c>
      <c r="W165">
        <v>3</v>
      </c>
      <c r="X165" t="s">
        <v>220</v>
      </c>
      <c r="Y165">
        <v>72</v>
      </c>
      <c r="Z165">
        <v>19</v>
      </c>
      <c r="AA165">
        <v>1</v>
      </c>
    </row>
    <row r="166" spans="1:27" x14ac:dyDescent="0.25">
      <c r="A166" t="s">
        <v>754</v>
      </c>
      <c r="B166" t="s">
        <v>755</v>
      </c>
      <c r="C166" t="s">
        <v>115</v>
      </c>
      <c r="D166">
        <v>32</v>
      </c>
      <c r="E166" t="s">
        <v>18</v>
      </c>
      <c r="F166">
        <v>20171120</v>
      </c>
      <c r="G166">
        <v>271</v>
      </c>
      <c r="H166">
        <v>122638</v>
      </c>
      <c r="I166" t="s">
        <v>291</v>
      </c>
      <c r="J166" t="s">
        <v>182</v>
      </c>
      <c r="K166" t="s">
        <v>118</v>
      </c>
      <c r="L166" t="s">
        <v>756</v>
      </c>
      <c r="M166">
        <v>351</v>
      </c>
      <c r="N166">
        <v>125</v>
      </c>
      <c r="P166" t="s">
        <v>764</v>
      </c>
      <c r="Q166" t="s">
        <v>172</v>
      </c>
      <c r="S166" t="s">
        <v>385</v>
      </c>
      <c r="T166" t="s">
        <v>765</v>
      </c>
      <c r="U166">
        <v>225</v>
      </c>
      <c r="V166" t="s">
        <v>485</v>
      </c>
      <c r="W166">
        <v>3</v>
      </c>
      <c r="X166" t="s">
        <v>223</v>
      </c>
      <c r="Y166">
        <v>88</v>
      </c>
      <c r="Z166">
        <v>16</v>
      </c>
      <c r="AA166">
        <v>3</v>
      </c>
    </row>
    <row r="167" spans="1:27" x14ac:dyDescent="0.25">
      <c r="A167" t="s">
        <v>754</v>
      </c>
      <c r="B167" t="s">
        <v>755</v>
      </c>
      <c r="C167" t="s">
        <v>115</v>
      </c>
      <c r="D167">
        <v>32</v>
      </c>
      <c r="E167" t="s">
        <v>18</v>
      </c>
      <c r="F167">
        <v>20171120</v>
      </c>
      <c r="G167">
        <v>253</v>
      </c>
      <c r="H167">
        <v>122638</v>
      </c>
      <c r="I167" t="s">
        <v>291</v>
      </c>
      <c r="J167" t="s">
        <v>182</v>
      </c>
      <c r="K167" t="s">
        <v>118</v>
      </c>
      <c r="L167" t="s">
        <v>756</v>
      </c>
      <c r="M167">
        <v>351</v>
      </c>
      <c r="N167">
        <v>125</v>
      </c>
      <c r="P167" t="s">
        <v>766</v>
      </c>
      <c r="Q167" t="s">
        <v>117</v>
      </c>
      <c r="R167">
        <v>190</v>
      </c>
      <c r="S167" t="s">
        <v>165</v>
      </c>
      <c r="T167" t="s">
        <v>767</v>
      </c>
      <c r="U167">
        <v>781</v>
      </c>
      <c r="V167" t="s">
        <v>768</v>
      </c>
      <c r="W167">
        <v>3</v>
      </c>
      <c r="X167" t="s">
        <v>396</v>
      </c>
      <c r="Y167">
        <v>117</v>
      </c>
      <c r="Z167">
        <v>14</v>
      </c>
      <c r="AA167">
        <v>7</v>
      </c>
    </row>
    <row r="168" spans="1:27" x14ac:dyDescent="0.25">
      <c r="A168" t="s">
        <v>754</v>
      </c>
      <c r="B168" t="s">
        <v>755</v>
      </c>
      <c r="C168" t="s">
        <v>115</v>
      </c>
      <c r="D168">
        <v>32</v>
      </c>
      <c r="E168" t="s">
        <v>18</v>
      </c>
      <c r="F168">
        <v>20171120</v>
      </c>
      <c r="G168">
        <v>248</v>
      </c>
      <c r="H168">
        <v>122638</v>
      </c>
      <c r="I168" t="s">
        <v>291</v>
      </c>
      <c r="J168" t="s">
        <v>182</v>
      </c>
      <c r="K168" t="s">
        <v>118</v>
      </c>
      <c r="L168" t="s">
        <v>756</v>
      </c>
      <c r="M168">
        <v>351</v>
      </c>
      <c r="N168">
        <v>125</v>
      </c>
      <c r="O168" t="s">
        <v>149</v>
      </c>
      <c r="P168" t="s">
        <v>769</v>
      </c>
      <c r="Q168" t="s">
        <v>182</v>
      </c>
      <c r="S168" t="s">
        <v>385</v>
      </c>
      <c r="T168" t="s">
        <v>770</v>
      </c>
      <c r="U168">
        <v>1264</v>
      </c>
      <c r="V168" t="s">
        <v>771</v>
      </c>
      <c r="W168">
        <v>3</v>
      </c>
      <c r="X168" t="s">
        <v>124</v>
      </c>
      <c r="Y168">
        <v>117</v>
      </c>
      <c r="Z168">
        <v>11</v>
      </c>
      <c r="AA168">
        <v>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ABF82-B2B4-4F86-87C4-6CCB1367AE3D}">
  <dimension ref="B1:J29"/>
  <sheetViews>
    <sheetView workbookViewId="0">
      <selection activeCell="B8" sqref="B8"/>
    </sheetView>
  </sheetViews>
  <sheetFormatPr defaultRowHeight="15" x14ac:dyDescent="0.25"/>
  <cols>
    <col min="2" max="2" width="13.85546875" bestFit="1" customWidth="1"/>
    <col min="8" max="8" width="10.140625" customWidth="1"/>
  </cols>
  <sheetData>
    <row r="1" spans="2:10" ht="20.25" thickBot="1" x14ac:dyDescent="0.35">
      <c r="B1" s="8" t="s">
        <v>81</v>
      </c>
    </row>
    <row r="2" spans="2:10" ht="15.75" thickTop="1" x14ac:dyDescent="0.25"/>
    <row r="3" spans="2:10" x14ac:dyDescent="0.25">
      <c r="B3" t="s">
        <v>782</v>
      </c>
    </row>
    <row r="4" spans="2:10" x14ac:dyDescent="0.25">
      <c r="B4" t="s">
        <v>783</v>
      </c>
    </row>
    <row r="5" spans="2:10" x14ac:dyDescent="0.25">
      <c r="B5" t="s">
        <v>784</v>
      </c>
    </row>
    <row r="6" spans="2:10" x14ac:dyDescent="0.25">
      <c r="B6" t="s">
        <v>785</v>
      </c>
    </row>
    <row r="7" spans="2:10" x14ac:dyDescent="0.25">
      <c r="B7" t="s">
        <v>786</v>
      </c>
    </row>
    <row r="9" spans="2:10" x14ac:dyDescent="0.25">
      <c r="B9" s="3"/>
    </row>
    <row r="10" spans="2:10" x14ac:dyDescent="0.25">
      <c r="B10" s="3"/>
    </row>
    <row r="11" spans="2:10" x14ac:dyDescent="0.25">
      <c r="B11" s="3"/>
      <c r="J11" s="1"/>
    </row>
    <row r="12" spans="2:10" x14ac:dyDescent="0.25">
      <c r="B12" s="3"/>
    </row>
    <row r="14" spans="2:10" x14ac:dyDescent="0.25">
      <c r="B14" s="50" t="s">
        <v>776</v>
      </c>
      <c r="C14" s="50" t="s">
        <v>777</v>
      </c>
    </row>
    <row r="15" spans="2:10" x14ac:dyDescent="0.25">
      <c r="B15" t="s">
        <v>778</v>
      </c>
      <c r="C15">
        <v>5</v>
      </c>
    </row>
    <row r="16" spans="2:10" x14ac:dyDescent="0.25">
      <c r="B16" t="s">
        <v>779</v>
      </c>
      <c r="C16">
        <v>9</v>
      </c>
    </row>
    <row r="17" spans="2:8" x14ac:dyDescent="0.25">
      <c r="B17" t="s">
        <v>780</v>
      </c>
      <c r="C17">
        <v>7</v>
      </c>
    </row>
    <row r="18" spans="2:8" x14ac:dyDescent="0.25">
      <c r="B18" t="s">
        <v>781</v>
      </c>
      <c r="C18">
        <v>4</v>
      </c>
      <c r="D18" s="3"/>
      <c r="E18" s="3"/>
      <c r="F18" s="3"/>
      <c r="G18" s="3"/>
      <c r="H18" s="3"/>
    </row>
    <row r="19" spans="2:8" x14ac:dyDescent="0.25">
      <c r="B19" s="3"/>
      <c r="C19" s="3"/>
      <c r="D19" s="3"/>
      <c r="E19" s="3"/>
      <c r="F19" s="3"/>
      <c r="G19" s="3"/>
      <c r="H19" s="3"/>
    </row>
    <row r="20" spans="2:8" x14ac:dyDescent="0.25">
      <c r="B20" s="3"/>
      <c r="C20" s="3"/>
      <c r="D20" s="3"/>
      <c r="E20" s="3"/>
      <c r="F20" s="3"/>
      <c r="G20" s="3"/>
      <c r="H20" s="3"/>
    </row>
    <row r="21" spans="2:8" x14ac:dyDescent="0.25">
      <c r="B21" s="3"/>
      <c r="C21" s="3"/>
      <c r="D21" s="3"/>
      <c r="E21" s="3"/>
      <c r="F21" s="3"/>
      <c r="G21" s="3"/>
      <c r="H21" s="3"/>
    </row>
    <row r="22" spans="2:8" x14ac:dyDescent="0.25">
      <c r="B22" s="3"/>
      <c r="C22" s="3"/>
      <c r="D22" s="3"/>
      <c r="E22" s="3"/>
      <c r="F22" s="3"/>
      <c r="G22" s="3"/>
      <c r="H22" s="3"/>
    </row>
    <row r="23" spans="2:8" x14ac:dyDescent="0.25">
      <c r="B23" s="3"/>
      <c r="C23" s="3"/>
      <c r="D23" s="3"/>
      <c r="E23" s="3"/>
      <c r="F23" s="3"/>
      <c r="G23" s="3"/>
      <c r="H23" s="3"/>
    </row>
    <row r="24" spans="2:8" x14ac:dyDescent="0.25">
      <c r="B24" s="3"/>
      <c r="C24" s="3"/>
      <c r="D24" s="3"/>
      <c r="E24" s="3"/>
      <c r="F24" s="3"/>
      <c r="G24" s="3"/>
      <c r="H24" s="3"/>
    </row>
    <row r="25" spans="2:8" x14ac:dyDescent="0.25">
      <c r="B25" s="3"/>
      <c r="C25" s="3"/>
      <c r="D25" s="3"/>
      <c r="E25" s="3"/>
      <c r="F25" s="3"/>
      <c r="G25" s="3"/>
      <c r="H25" s="3"/>
    </row>
    <row r="26" spans="2:8" x14ac:dyDescent="0.25">
      <c r="B26" s="3"/>
      <c r="C26" s="3"/>
      <c r="D26" s="3"/>
      <c r="E26" s="3"/>
      <c r="F26" s="3"/>
      <c r="G26" s="3"/>
      <c r="H26" s="3"/>
    </row>
    <row r="27" spans="2:8" x14ac:dyDescent="0.25">
      <c r="B27" s="3"/>
      <c r="C27" s="3"/>
      <c r="D27" s="3"/>
      <c r="E27" s="3"/>
      <c r="F27" s="3"/>
      <c r="G27" s="3"/>
      <c r="H27" s="3"/>
    </row>
    <row r="28" spans="2:8" x14ac:dyDescent="0.25">
      <c r="B28" s="3"/>
      <c r="C28" s="3"/>
      <c r="D28" s="3"/>
      <c r="E28" s="3"/>
      <c r="F28" s="3"/>
      <c r="G28" s="3"/>
      <c r="H28" s="3"/>
    </row>
    <row r="29" spans="2:8" x14ac:dyDescent="0.25">
      <c r="B29" s="3"/>
      <c r="C29" s="3"/>
      <c r="D29" s="3"/>
      <c r="E29" s="3"/>
      <c r="F29" s="3"/>
      <c r="G29" s="3"/>
      <c r="H29" s="3"/>
    </row>
  </sheetData>
  <conditionalFormatting sqref="D5:D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{E1A4DD07-88C0-4FFA-A12A-915FA4C8C0F2}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A4DD07-88C0-4FFA-A12A-915FA4C8C0F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D5:D9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9A208-1A86-4EE0-AB40-9D24D2D511C9}">
  <sheetPr>
    <pageSetUpPr fitToPage="1"/>
  </sheetPr>
  <dimension ref="B1:B22"/>
  <sheetViews>
    <sheetView workbookViewId="0">
      <selection activeCell="B24" sqref="B24"/>
    </sheetView>
  </sheetViews>
  <sheetFormatPr defaultRowHeight="15" x14ac:dyDescent="0.25"/>
  <cols>
    <col min="1" max="1" width="10.5703125" customWidth="1"/>
    <col min="2" max="2" width="84" bestFit="1" customWidth="1"/>
  </cols>
  <sheetData>
    <row r="1" spans="2:2" ht="20.25" thickBot="1" x14ac:dyDescent="0.35">
      <c r="B1" s="8" t="s">
        <v>82</v>
      </c>
    </row>
    <row r="2" spans="2:2" ht="15.75" thickTop="1" x14ac:dyDescent="0.25"/>
    <row r="4" spans="2:2" x14ac:dyDescent="0.25">
      <c r="B4" s="4" t="s">
        <v>794</v>
      </c>
    </row>
    <row r="5" spans="2:2" x14ac:dyDescent="0.25">
      <c r="B5" s="51" t="s">
        <v>788</v>
      </c>
    </row>
    <row r="6" spans="2:2" x14ac:dyDescent="0.25">
      <c r="B6" s="51" t="s">
        <v>789</v>
      </c>
    </row>
    <row r="7" spans="2:2" x14ac:dyDescent="0.25">
      <c r="B7" s="51" t="s">
        <v>790</v>
      </c>
    </row>
    <row r="8" spans="2:2" x14ac:dyDescent="0.25">
      <c r="B8" s="51" t="s">
        <v>795</v>
      </c>
    </row>
    <row r="9" spans="2:2" x14ac:dyDescent="0.25">
      <c r="B9" s="51" t="s">
        <v>791</v>
      </c>
    </row>
    <row r="10" spans="2:2" x14ac:dyDescent="0.25">
      <c r="B10" s="51" t="s">
        <v>792</v>
      </c>
    </row>
    <row r="11" spans="2:2" x14ac:dyDescent="0.25">
      <c r="B11" s="51" t="s">
        <v>793</v>
      </c>
    </row>
    <row r="13" spans="2:2" x14ac:dyDescent="0.25">
      <c r="B13" s="52" t="s">
        <v>797</v>
      </c>
    </row>
    <row r="14" spans="2:2" x14ac:dyDescent="0.25">
      <c r="B14" s="51" t="s">
        <v>787</v>
      </c>
    </row>
    <row r="15" spans="2:2" x14ac:dyDescent="0.25">
      <c r="B15" s="51" t="s">
        <v>798</v>
      </c>
    </row>
    <row r="18" spans="2:2" ht="30" x14ac:dyDescent="0.25">
      <c r="B18" s="17" t="s">
        <v>799</v>
      </c>
    </row>
    <row r="22" spans="2:2" x14ac:dyDescent="0.25">
      <c r="B22" t="s">
        <v>796</v>
      </c>
    </row>
  </sheetData>
  <pageMargins left="0.7" right="0.7" top="0.75" bottom="0.75" header="0.3" footer="0.3"/>
  <pageSetup paperSize="9" orientation="landscape" r:id="rId1"/>
  <rowBreaks count="1" manualBreakCount="1">
    <brk id="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</vt:i4>
      </vt:variant>
      <vt:variant>
        <vt:lpstr>Benoemde bereiken</vt:lpstr>
      </vt:variant>
      <vt:variant>
        <vt:i4>1</vt:i4>
      </vt:variant>
    </vt:vector>
  </HeadingPairs>
  <TitlesOfParts>
    <vt:vector size="10" baseType="lpstr">
      <vt:lpstr>1_Interface</vt:lpstr>
      <vt:lpstr>2_Basics</vt:lpstr>
      <vt:lpstr>3_Doorvoeren</vt:lpstr>
      <vt:lpstr>4_Formules</vt:lpstr>
      <vt:lpstr>5_Efficiëntie</vt:lpstr>
      <vt:lpstr>6_Dollarteken</vt:lpstr>
      <vt:lpstr>7_Tabellen</vt:lpstr>
      <vt:lpstr>8_Grafieken</vt:lpstr>
      <vt:lpstr>9_Afdrukken</vt:lpstr>
      <vt:lpstr>'9_Afdrukken'!Afdrukbereik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Wittocx</dc:creator>
  <cp:lastModifiedBy>Stefan Wittocx</cp:lastModifiedBy>
  <cp:lastPrinted>2021-11-30T19:33:02Z</cp:lastPrinted>
  <dcterms:created xsi:type="dcterms:W3CDTF">2018-05-28T13:49:07Z</dcterms:created>
  <dcterms:modified xsi:type="dcterms:W3CDTF">2022-01-26T13:22:22Z</dcterms:modified>
</cp:coreProperties>
</file>